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2" windowHeight="7776" tabRatio="757" activeTab="0"/>
  </bookViews>
  <sheets>
    <sheet name="公表用" sheetId="1" r:id="rId1"/>
    <sheet name="ランダム係数表・計算表" sheetId="2" state="hidden" r:id="rId2"/>
  </sheets>
  <definedNames>
    <definedName name="_xlnm.Print_Area" localSheetId="1">'ランダム係数表・計算表'!$B$1:$D$25</definedName>
    <definedName name="_xlnm.Print_Area" localSheetId="0">'公表用'!$A$1:$K$122</definedName>
    <definedName name="_xlnm.Print_Titles" localSheetId="0">'公表用'!$1:$1</definedName>
  </definedNames>
  <calcPr fullCalcOnLoad="1"/>
</workbook>
</file>

<file path=xl/comments2.xml><?xml version="1.0" encoding="utf-8"?>
<comments xmlns="http://schemas.openxmlformats.org/spreadsheetml/2006/main">
  <authors>
    <author>sb22nj016</author>
  </authors>
  <commentList>
    <comment ref="E1" authorId="0">
      <text>
        <r>
          <rPr>
            <b/>
            <sz val="9"/>
            <rFont val="ＭＳ Ｐゴシック"/>
            <family val="3"/>
          </rPr>
          <t>契約管理番号を入力</t>
        </r>
      </text>
    </comment>
    <comment ref="C2" authorId="0">
      <text>
        <r>
          <rPr>
            <b/>
            <sz val="9"/>
            <rFont val="ＭＳ Ｐゴシック"/>
            <family val="3"/>
          </rPr>
          <t>F9で更新</t>
        </r>
      </text>
    </comment>
    <comment ref="F17" authorId="0">
      <text>
        <r>
          <rPr>
            <b/>
            <sz val="9"/>
            <rFont val="ＭＳ Ｐゴシック"/>
            <family val="3"/>
          </rPr>
          <t>枠で囲まれた部分に計算式があるので、削除しないこと</t>
        </r>
      </text>
    </comment>
  </commentList>
</comments>
</file>

<file path=xl/sharedStrings.xml><?xml version="1.0" encoding="utf-8"?>
<sst xmlns="http://schemas.openxmlformats.org/spreadsheetml/2006/main" count="1010" uniqueCount="421">
  <si>
    <t>工事場所</t>
  </si>
  <si>
    <t>設計額又は
見積額</t>
  </si>
  <si>
    <t>最低制限価格</t>
  </si>
  <si>
    <t>工事名</t>
  </si>
  <si>
    <t>無作為係数</t>
  </si>
  <si>
    <t>業者名</t>
  </si>
  <si>
    <t>予定価格</t>
  </si>
  <si>
    <t>最低制限価格
基準額</t>
  </si>
  <si>
    <t>消費税及び地方消費税税抜き</t>
  </si>
  <si>
    <t>消費税及び地方消費税税込み</t>
  </si>
  <si>
    <t>無作為係数
決定日時</t>
  </si>
  <si>
    <t>契約
管理
番号</t>
  </si>
  <si>
    <t>所管課</t>
  </si>
  <si>
    <t>工　種</t>
  </si>
  <si>
    <t>工　　　事　　　名</t>
  </si>
  <si>
    <t>工事場所</t>
  </si>
  <si>
    <t>最終請負額</t>
  </si>
  <si>
    <t>評点</t>
  </si>
  <si>
    <t>工　期</t>
  </si>
  <si>
    <t>市道金井大野線(第3工区)鉄鋼スラグ対策工事</t>
  </si>
  <si>
    <t>業務課</t>
  </si>
  <si>
    <t>（株）阿藤工務店</t>
  </si>
  <si>
    <t>土木管理課</t>
  </si>
  <si>
    <t>金子建設（株）</t>
  </si>
  <si>
    <t>渋川市有馬地内</t>
  </si>
  <si>
    <t>ホクブ（株）</t>
  </si>
  <si>
    <t>鈴木興業（株）</t>
  </si>
  <si>
    <t>松岡建設（株）</t>
  </si>
  <si>
    <t>JR渋川駅前広場整備工事</t>
  </si>
  <si>
    <t>角田建設（株）</t>
  </si>
  <si>
    <t>市営住宅大中子団地</t>
  </si>
  <si>
    <t>土木維持課</t>
  </si>
  <si>
    <t>市道味噌野相之沢橋線舗装補修工事</t>
  </si>
  <si>
    <t>シンワ産業（有）</t>
  </si>
  <si>
    <t>（有）赤城土建</t>
  </si>
  <si>
    <t>田子林業（株）</t>
  </si>
  <si>
    <t>井口建設（株）</t>
  </si>
  <si>
    <t>（株）小野組</t>
  </si>
  <si>
    <t>SUNおのがみ</t>
  </si>
  <si>
    <t>（株）石関工務店</t>
  </si>
  <si>
    <t>（株）昌栄</t>
  </si>
  <si>
    <t>南澤建設（株）</t>
  </si>
  <si>
    <t>（株）南雲建設</t>
  </si>
  <si>
    <t>（株）千明建設</t>
  </si>
  <si>
    <t>朝比奈土建工業（株）</t>
  </si>
  <si>
    <t>機械器具設置</t>
  </si>
  <si>
    <t>土木一式</t>
  </si>
  <si>
    <t>舗装</t>
  </si>
  <si>
    <t>土木維持課</t>
  </si>
  <si>
    <t>建築住宅課</t>
  </si>
  <si>
    <t>舗装</t>
  </si>
  <si>
    <t>土木一式</t>
  </si>
  <si>
    <t>建築一式</t>
  </si>
  <si>
    <t>管</t>
  </si>
  <si>
    <t>電気</t>
  </si>
  <si>
    <t>渋川市金井地内</t>
  </si>
  <si>
    <t>村道8084号橋補修工事</t>
  </si>
  <si>
    <t>渋川市吹屋地内</t>
  </si>
  <si>
    <t>渋川市立橘北小学校トイレ改修工事(建築主体工事)</t>
  </si>
  <si>
    <t>渋川市立橘北小学校</t>
  </si>
  <si>
    <t>渋川市立橘北小学校トイレ改修工事(機械設備工事)</t>
  </si>
  <si>
    <t>渋川市立橘北小学校トイレ改修工事(電気設備工事)</t>
  </si>
  <si>
    <t>渋川市武道館空調機器整備工事</t>
  </si>
  <si>
    <t>渋川市武道館</t>
  </si>
  <si>
    <t>井口建設（株）</t>
  </si>
  <si>
    <t>（株）石関工務店</t>
  </si>
  <si>
    <t>南澤建設（株）</t>
  </si>
  <si>
    <t>今井鉄工（株）</t>
  </si>
  <si>
    <t>（有）生方電気</t>
  </si>
  <si>
    <t>日本燃設（株）</t>
  </si>
  <si>
    <t>管</t>
  </si>
  <si>
    <t>渋川市立渋川北小学校特別教室等空調設備整備工事</t>
  </si>
  <si>
    <t>渋川市立渋川北小学校</t>
  </si>
  <si>
    <t>渋川市子持社会体育館ガス式空調設備更新工事</t>
  </si>
  <si>
    <t>渋川市子持社会体育館</t>
  </si>
  <si>
    <t>市道6-9061号線本復旧舗装工事</t>
  </si>
  <si>
    <t>渋川市北橘町下南室地内</t>
  </si>
  <si>
    <t>東明電気工事（株）</t>
  </si>
  <si>
    <t>（株）吉田組</t>
  </si>
  <si>
    <t>土木維持課</t>
  </si>
  <si>
    <t>市道関越側道線舗装補修工事</t>
  </si>
  <si>
    <t>渋川市八木原地内</t>
  </si>
  <si>
    <t>渋川市小野上浄化センター脱水機修繕工事</t>
  </si>
  <si>
    <t>渋川市小野上浄化センター</t>
  </si>
  <si>
    <t>環境システム（株）　渋川支店</t>
  </si>
  <si>
    <t>渋川市立渋川北中学校外1校防火シャッター危害防止機構取付工事</t>
  </si>
  <si>
    <t>渋川市立渋川北中学校外1校</t>
  </si>
  <si>
    <t>カーリット産業（株）</t>
  </si>
  <si>
    <t>土木管理課</t>
  </si>
  <si>
    <t>業務課</t>
  </si>
  <si>
    <t>舗装</t>
  </si>
  <si>
    <t>市道八幡愛宕線道路改良工事</t>
  </si>
  <si>
    <t>渋川市北橘町分郷八崎地内</t>
  </si>
  <si>
    <t>市道2-2137号線舗装補修工事</t>
  </si>
  <si>
    <t>渋川市伊香保町伊香保地内</t>
  </si>
  <si>
    <t>公共下水道公共渋川汚水管布設工第1工区工事</t>
  </si>
  <si>
    <t>公共下水道公共渋川汚水管布設工第22工区工事</t>
  </si>
  <si>
    <t>渋川市半田地内</t>
  </si>
  <si>
    <t>公共下水道公共渋川汚水管布設工第7工区工事</t>
  </si>
  <si>
    <t>渋川市渋川(御蔭)地内</t>
  </si>
  <si>
    <t>市道木の間藤田線道路改良工事</t>
  </si>
  <si>
    <t>渋川市小野子地内</t>
  </si>
  <si>
    <t>（株）狩野組</t>
  </si>
  <si>
    <t>（株）千明建設</t>
  </si>
  <si>
    <t>（有）坂之下</t>
  </si>
  <si>
    <t>田子林業（株）</t>
  </si>
  <si>
    <t>（株）進和工業</t>
  </si>
  <si>
    <t>（株）佐藤建設工業</t>
  </si>
  <si>
    <t>水道施設</t>
  </si>
  <si>
    <t>公共渋川汚水管布設第12工区関連配水管整備工事</t>
  </si>
  <si>
    <t>渋川市半田地内</t>
  </si>
  <si>
    <t>農林課</t>
  </si>
  <si>
    <t>土地改良課</t>
  </si>
  <si>
    <t>とび・土工・コンクリート</t>
  </si>
  <si>
    <t>機械器具設置</t>
  </si>
  <si>
    <t>市道6-4062号線道路改良工事</t>
  </si>
  <si>
    <t>渋川市北橘町真壁地内</t>
  </si>
  <si>
    <t>金井登沢配水池改修工事</t>
  </si>
  <si>
    <t>渋川市金井地内</t>
  </si>
  <si>
    <t>祖母島(神田原･上村)地区舗装復旧工事</t>
  </si>
  <si>
    <t>渋川市祖母島地内</t>
  </si>
  <si>
    <t>市道1-1566号線道路改良工事(その3)</t>
  </si>
  <si>
    <t>伊香保地区外環道路整備工事</t>
  </si>
  <si>
    <t>伊香保(長峰)地区舗装復旧工事</t>
  </si>
  <si>
    <t>公共下水道公共渋川汚水管布設工第20工区工事</t>
  </si>
  <si>
    <t>公共下水道特環渋川汚水管布設工第4工区工事</t>
  </si>
  <si>
    <t>林道奥子持線護岸補修工事</t>
  </si>
  <si>
    <t>渋川市中郷地内</t>
  </si>
  <si>
    <t>南平水源深井戸ポンプ更新工事</t>
  </si>
  <si>
    <t>瑞穂建設（株）</t>
  </si>
  <si>
    <t>（有）狩野工業</t>
  </si>
  <si>
    <t>金子建設（株）</t>
  </si>
  <si>
    <t>樋口建設（株）</t>
  </si>
  <si>
    <t>（株）須田鉄工所</t>
  </si>
  <si>
    <t>都市政策課</t>
  </si>
  <si>
    <t>公共下水道公共渋川汚水管布設工第12工区工事</t>
  </si>
  <si>
    <t>公共下水道特環渋川汚水管布設工第6工区工事</t>
  </si>
  <si>
    <t>渋川(明保野)地区舗装復旧工事</t>
  </si>
  <si>
    <t>渋川市渋川(明保野)地内</t>
  </si>
  <si>
    <t>中村緑地公園進入路整備工事</t>
  </si>
  <si>
    <t>中村緑地公園</t>
  </si>
  <si>
    <t>公共下水道公共渋川汚水管布設工第2工区工事</t>
  </si>
  <si>
    <t>公共下水道特環渋川汚水管布設工第2工区工事</t>
  </si>
  <si>
    <t>渋川市有馬地内</t>
  </si>
  <si>
    <t>公共下水道公共渋川汚水管布設工第3工区工事</t>
  </si>
  <si>
    <t>（株）小野組</t>
  </si>
  <si>
    <t>特環渋川汚水管布設第4工区関連配水管整備工事</t>
  </si>
  <si>
    <t>渋川市有馬地内</t>
  </si>
  <si>
    <t>伊香保地区配水管布設工事</t>
  </si>
  <si>
    <t>渋川駅前広場</t>
  </si>
  <si>
    <t>市道4-2028号線道路付替え工事</t>
  </si>
  <si>
    <t>飯塚緑地（株）</t>
  </si>
  <si>
    <t>公共下水道特環渋川汚水管布設工第7工区工事</t>
  </si>
  <si>
    <t>公共下水道特環渋川汚水管布設工第3工区工事</t>
  </si>
  <si>
    <t>公共下水道公共渋川汚水管布設工第5工区工事</t>
  </si>
  <si>
    <t>公共下水道公共渋川汚水管布設工第19工区工事</t>
  </si>
  <si>
    <t>特環渋川汚水管布設第9工区関連配水管整備工事</t>
  </si>
  <si>
    <t>特環渋川汚水管布設第6工区関連配水管整備工事</t>
  </si>
  <si>
    <t>市道4-4224号線道路改良工事</t>
  </si>
  <si>
    <t>渋川市横堀地内</t>
  </si>
  <si>
    <t>市道1-2046号線外2路線道路改良工事</t>
  </si>
  <si>
    <t>渋川市有馬・吉岡町小倉地内</t>
  </si>
  <si>
    <t>（株）阿藤工務店</t>
  </si>
  <si>
    <t>宮本建設工業（株）</t>
  </si>
  <si>
    <t>（株）島田建設工業</t>
  </si>
  <si>
    <t>渋川市地域福祉センターこもちの湯空調熱源機器更新工事</t>
  </si>
  <si>
    <t>渋川市地域福祉センターこもちの湯</t>
  </si>
  <si>
    <t>（株）クワバラ</t>
  </si>
  <si>
    <t>赤城町栄地区側溝補修工事</t>
  </si>
  <si>
    <t>渋川市赤城町栄地内</t>
  </si>
  <si>
    <t>（有）サクシード</t>
  </si>
  <si>
    <t>中郷地区配水管布設工事</t>
  </si>
  <si>
    <t>白井･吹屋地区農業集落排水処理施設脱水機修繕工事</t>
  </si>
  <si>
    <t>白井･吹屋地区農業集落排水処理施設</t>
  </si>
  <si>
    <t>津久田排水処理施設曝気装置修繕工事</t>
  </si>
  <si>
    <t>津久田排水処理施設</t>
  </si>
  <si>
    <t>北橘地区排水処理施設機器類交換工事</t>
  </si>
  <si>
    <t>真壁排水処理施設ほか3施設</t>
  </si>
  <si>
    <t>荒木設備（有）</t>
  </si>
  <si>
    <t>（株）ヤマト　渋川営業所</t>
  </si>
  <si>
    <t>（株）環境保全センター　渋川支店</t>
  </si>
  <si>
    <t>（株）ニチジョー　渋川営業所</t>
  </si>
  <si>
    <t>市営住宅大中子団地2号棟外壁断熱等改修工事</t>
  </si>
  <si>
    <t>諏訪用水路整備工事</t>
  </si>
  <si>
    <t>公共渋川汚水管布設第2工区関連配水管整備工事</t>
  </si>
  <si>
    <t>子持行政センター周辺整備関連配水管布設替工事</t>
  </si>
  <si>
    <t>公共下水道公共渋川汚水管布設工第21工区工事</t>
  </si>
  <si>
    <t>公共下水道特環渋川汚水管布設工第8工区工事</t>
  </si>
  <si>
    <t>渋川市行幸田･有馬地内</t>
  </si>
  <si>
    <t>公共下水道特環渋川汚水管布設工第9工区工事</t>
  </si>
  <si>
    <t>渋川市行幸田地内</t>
  </si>
  <si>
    <t>公共下水道公共渋川汚水管布設工第6工区工事</t>
  </si>
  <si>
    <t>関東管鉄工業（株）</t>
  </si>
  <si>
    <t>鈴木興業（株）</t>
  </si>
  <si>
    <t>（株）昌栄</t>
  </si>
  <si>
    <t>（株）フジ建装</t>
  </si>
  <si>
    <t>農集北橘地区マンホールポンプ交換工事</t>
  </si>
  <si>
    <t>渋川市北橘町真壁･上南室地内</t>
  </si>
  <si>
    <t>市道金井伊香保線舗装補修工事</t>
  </si>
  <si>
    <t>公共下水道公共渋川汚水管布設工第8工区工事</t>
  </si>
  <si>
    <t>渋川市北橘町真壁地内</t>
  </si>
  <si>
    <t>市道北町竹ノ原線舗装補修工事</t>
  </si>
  <si>
    <t>渋川市北橘町八崎地内</t>
  </si>
  <si>
    <t>松岡建設（株）</t>
  </si>
  <si>
    <t>角田建設（株）</t>
  </si>
  <si>
    <t>市道大規模線舗装補修工事</t>
  </si>
  <si>
    <t>渋川市赤城町津久田地内</t>
  </si>
  <si>
    <t>敷島緑化（有）</t>
  </si>
  <si>
    <t>公共下水道特環渋川汚水管布設工第12工区工事</t>
  </si>
  <si>
    <t>幸野建設（有）</t>
  </si>
  <si>
    <t>公共下水道公共渋川汚水管布設工第4工区工事</t>
  </si>
  <si>
    <t>渋川市金井･阿久津地内</t>
  </si>
  <si>
    <t>渋川市武道館電気温水器更新工事</t>
  </si>
  <si>
    <t>八木原地区舗装復旧工事</t>
  </si>
  <si>
    <t>渋川市八木原地内</t>
  </si>
  <si>
    <t>公共下水道公共渋川汚水管布設工第13工区工事</t>
  </si>
  <si>
    <t>公共下水道公共渋川汚水管布設工第11工区工事</t>
  </si>
  <si>
    <t>市道中郷小浅田線流末整備工事</t>
  </si>
  <si>
    <t>（株）兵藤工務店</t>
  </si>
  <si>
    <t>土地改良課</t>
  </si>
  <si>
    <t>上野山用水路法面等復旧工事</t>
  </si>
  <si>
    <t>渋川市川島地内</t>
  </si>
  <si>
    <t>古巻中部(八木原)地区農道舗装工事</t>
  </si>
  <si>
    <t>樽地区用水路整備工事</t>
  </si>
  <si>
    <t>渋川市赤城町樽地内</t>
  </si>
  <si>
    <t>金島ふれあいセンターホール吊物設備改修工事</t>
  </si>
  <si>
    <t>金島ふれあいセンター</t>
  </si>
  <si>
    <t>（株）望月工務店</t>
  </si>
  <si>
    <t>藤田エンジニアリング（株）　渋川営業所</t>
  </si>
  <si>
    <t>公共下水道公共渋川渋川(御蔭)工区マンホールポンプ設備工事</t>
  </si>
  <si>
    <t>渋川市渋川(御蔭)地内</t>
  </si>
  <si>
    <t>公共下水道公共渋川舗装復旧工第8工区工事</t>
  </si>
  <si>
    <t>公共下水道特環渋川舗装復旧工第6工区工事</t>
  </si>
  <si>
    <t>公共下水道公共渋川汚水管布設工第24工区工事</t>
  </si>
  <si>
    <t>公共渋川汚水管布設第11工区関連配水管整備工事</t>
  </si>
  <si>
    <t>造園</t>
  </si>
  <si>
    <t>駅前児童公園駐車場増設工事</t>
  </si>
  <si>
    <t>駅前児童公園</t>
  </si>
  <si>
    <t>池田種苗（株）</t>
  </si>
  <si>
    <t>津久田地区舗装復旧工事</t>
  </si>
  <si>
    <t>中郷地区防火水槽新設工事</t>
  </si>
  <si>
    <t>渋川市中郷地内</t>
  </si>
  <si>
    <t>公共下水道特環渋川舗装復旧工第1工区工事</t>
  </si>
  <si>
    <t>金井地区防火水槽新設工事</t>
  </si>
  <si>
    <t>市道坂下高源地線舗装補修工事</t>
  </si>
  <si>
    <t>渋川市渋川(新町)地内</t>
  </si>
  <si>
    <t>市道敷島宮田線舗装補修工事</t>
  </si>
  <si>
    <t>渋川市赤城町宮田地内</t>
  </si>
  <si>
    <t>（株）木暮組</t>
  </si>
  <si>
    <t>市道6-5025号線道路整備工事</t>
  </si>
  <si>
    <t>渋川市北橘町分郷八崎地内</t>
  </si>
  <si>
    <t>（有）長谷昌組</t>
  </si>
  <si>
    <t>公共下水道特環渋川舗装復旧工第2工区工事</t>
  </si>
  <si>
    <t>公共下水道公共渋川舗装復旧工第4工区工事</t>
  </si>
  <si>
    <t>渋川市石原地内</t>
  </si>
  <si>
    <t>渋川市地域福祉センターこもちの湯温泉設備改修工事</t>
  </si>
  <si>
    <t>上白井地区配水管布設工事</t>
  </si>
  <si>
    <t>渋川市上白井地内</t>
  </si>
  <si>
    <t>公共下水道公共渋川舗装復旧工第7工区工事</t>
  </si>
  <si>
    <t>渋川市渋川(元町)地内</t>
  </si>
  <si>
    <t>公共下水道公共渋川舗装復旧工第5工区工事</t>
  </si>
  <si>
    <t>管</t>
  </si>
  <si>
    <t>旧渋川市小野上保健センター改修工事</t>
  </si>
  <si>
    <t>渋川市小野子地内</t>
  </si>
  <si>
    <t>繰2</t>
  </si>
  <si>
    <t>繰3</t>
  </si>
  <si>
    <t>繰4</t>
  </si>
  <si>
    <t>繰5</t>
  </si>
  <si>
    <t>繰6</t>
  </si>
  <si>
    <t>繰7</t>
  </si>
  <si>
    <t>繰8</t>
  </si>
  <si>
    <t>繰9</t>
  </si>
  <si>
    <t>繰10</t>
  </si>
  <si>
    <t>繰11</t>
  </si>
  <si>
    <t>繰12</t>
  </si>
  <si>
    <t>繰13</t>
  </si>
  <si>
    <t>繰14</t>
  </si>
  <si>
    <t>繰15</t>
  </si>
  <si>
    <t>繰16</t>
  </si>
  <si>
    <t>繰17</t>
  </si>
  <si>
    <t>繰18</t>
  </si>
  <si>
    <t>防水</t>
  </si>
  <si>
    <t>羽場橋補修工事</t>
  </si>
  <si>
    <t>渋川市北橘町八崎地内</t>
  </si>
  <si>
    <t>伊香保(長峰)地区送水管布設替工事</t>
  </si>
  <si>
    <t>公共下水道特環小野上汚水管布設工第16工区工事</t>
  </si>
  <si>
    <t>渋川市村上地内</t>
  </si>
  <si>
    <t>市道1-1566号線芝附橋整備工事</t>
  </si>
  <si>
    <t>津久田地区配水管布設工事</t>
  </si>
  <si>
    <t>渋川市赤城町津久田地内</t>
  </si>
  <si>
    <t>津久田地区配水管布設替工事</t>
  </si>
  <si>
    <t>金島ふれあいセンターホール空調設備改修工事</t>
  </si>
  <si>
    <t>八木原地区配水管布設工事</t>
  </si>
  <si>
    <t>勝保沢排水処理施設曝気装置修繕工事</t>
  </si>
  <si>
    <t>勝保沢排水処理施設</t>
  </si>
  <si>
    <t>横野中央排水処理施設曝気装置修繕工事</t>
  </si>
  <si>
    <t>横野中央排水処理施設</t>
  </si>
  <si>
    <t>SUNおのがみチラー圧縮機交換工事</t>
  </si>
  <si>
    <t>公共下水道公共渋川汚水管布設工第9工区工事(ゼロ市債)</t>
  </si>
  <si>
    <t>市道鯉沢北牧線舗装補修工事(ゼロ市債)</t>
  </si>
  <si>
    <t>渋川市吹屋地内</t>
  </si>
  <si>
    <t>公共下水道公共渋川汚水管布設工第14工区工事(ゼロ市債)</t>
  </si>
  <si>
    <t>渋川市行幸田地内</t>
  </si>
  <si>
    <t>公共下水道特環渋川汚水管布設工第1工区工事(ゼロ市債)</t>
  </si>
  <si>
    <t>市道5-8645号線道路改良工事(ゼロ市債)</t>
  </si>
  <si>
    <t>渋川市赤城町長井小川田地内</t>
  </si>
  <si>
    <t>渋川市民プール防水改修工事(ゼロ市債)</t>
  </si>
  <si>
    <t>渋川市民プール</t>
  </si>
  <si>
    <t>（有）狩野工業</t>
  </si>
  <si>
    <t>（株）環境保全センター　渋川支店</t>
  </si>
  <si>
    <t>繰20</t>
  </si>
  <si>
    <t>繰21</t>
  </si>
  <si>
    <t>公共下水道公共渋川舗装復旧工第3工区工事(ゼロ市債)</t>
  </si>
  <si>
    <t>市道大門下南室線舗装補修工事(ゼロ市債)</t>
  </si>
  <si>
    <t>渋川市赤城町上三原田地内</t>
  </si>
  <si>
    <t>繰23</t>
  </si>
  <si>
    <t>繰24</t>
  </si>
  <si>
    <t>市道6-6139号線舗装補修工事(ゼロ市債)</t>
  </si>
  <si>
    <t>市道阿久津折原線舗装補修工事(ゼロ市債)</t>
  </si>
  <si>
    <t>繰26</t>
  </si>
  <si>
    <t>市道木の間藤田線道路改良工事(R2-2)</t>
  </si>
  <si>
    <t>R3.6.23</t>
  </si>
  <si>
    <t>～</t>
  </si>
  <si>
    <t>R4.3.18</t>
  </si>
  <si>
    <t>R3.5.25</t>
  </si>
  <si>
    <t>R4.1.31</t>
  </si>
  <si>
    <t>R3.6.7</t>
  </si>
  <si>
    <t>R3.12.17</t>
  </si>
  <si>
    <t>R3.11.30</t>
  </si>
  <si>
    <t>R3.6.10</t>
  </si>
  <si>
    <t>R3.10.29</t>
  </si>
  <si>
    <t>R3.6.2</t>
  </si>
  <si>
    <t>R3.9.15</t>
  </si>
  <si>
    <t>R3.6.24</t>
  </si>
  <si>
    <t>R3.6.8</t>
  </si>
  <si>
    <t>R3.8.30</t>
  </si>
  <si>
    <t>R3.7.9</t>
  </si>
  <si>
    <t>R4.3.25</t>
  </si>
  <si>
    <t>R4.1.24</t>
  </si>
  <si>
    <t>R3.6.17</t>
  </si>
  <si>
    <t>R3.10.20</t>
  </si>
  <si>
    <t>R4.1.14</t>
  </si>
  <si>
    <t>R3.11.12</t>
  </si>
  <si>
    <t>R4.2.4</t>
  </si>
  <si>
    <t>R3.6.30</t>
  </si>
  <si>
    <t>R3.7.30</t>
  </si>
  <si>
    <t>R4.3.11</t>
  </si>
  <si>
    <t>R3.8.11</t>
  </si>
  <si>
    <t>R3.7.2</t>
  </si>
  <si>
    <t>R3.11.5</t>
  </si>
  <si>
    <t>R4.3.28</t>
  </si>
  <si>
    <t>R4.2.28</t>
  </si>
  <si>
    <t>R4.1.28</t>
  </si>
  <si>
    <t>R3.8.2</t>
  </si>
  <si>
    <t>R4.2.10</t>
  </si>
  <si>
    <t>R3.12.20</t>
  </si>
  <si>
    <t>R3.7.19</t>
  </si>
  <si>
    <t>R3.8.19</t>
  </si>
  <si>
    <t>R4.2.25</t>
  </si>
  <si>
    <t>R4.3.22</t>
  </si>
  <si>
    <t>R3.9.14</t>
  </si>
  <si>
    <t>R4.3.4</t>
  </si>
  <si>
    <t>R3.8.24</t>
  </si>
  <si>
    <t>R4.3.15</t>
  </si>
  <si>
    <t>R4.1.21</t>
  </si>
  <si>
    <t>R4.2.18</t>
  </si>
  <si>
    <t>R4.3.14</t>
  </si>
  <si>
    <t>R3.8.31</t>
  </si>
  <si>
    <t>R3.9.21</t>
  </si>
  <si>
    <t>R3.12.10</t>
  </si>
  <si>
    <t>R3.12.15</t>
  </si>
  <si>
    <t>R4.2.9</t>
  </si>
  <si>
    <t>R3.9.7</t>
  </si>
  <si>
    <t>R3.12.22</t>
  </si>
  <si>
    <t>R3.9.8</t>
  </si>
  <si>
    <t>R3.9.28</t>
  </si>
  <si>
    <t>R4.3.9</t>
  </si>
  <si>
    <t>R3.12.27</t>
  </si>
  <si>
    <t>R3.9.13</t>
  </si>
  <si>
    <t>R4.3.2</t>
  </si>
  <si>
    <t>R4.3.31</t>
  </si>
  <si>
    <t>R3.10.21</t>
  </si>
  <si>
    <t>R4.3.8</t>
  </si>
  <si>
    <t>R3.10.7</t>
  </si>
  <si>
    <t>R4.3.10</t>
  </si>
  <si>
    <t>R3.10.4</t>
  </si>
  <si>
    <t>R3.10.27</t>
  </si>
  <si>
    <t>R3.11.24</t>
  </si>
  <si>
    <t>R3.11.4</t>
  </si>
  <si>
    <t>R3.11.9</t>
  </si>
  <si>
    <t>R3.11.1</t>
  </si>
  <si>
    <t>R4.3.30</t>
  </si>
  <si>
    <t>R4.3.23</t>
  </si>
  <si>
    <t>R3.11.17</t>
  </si>
  <si>
    <t>R3.11.26</t>
  </si>
  <si>
    <t>R4.2.22</t>
  </si>
  <si>
    <t>R3.12.7</t>
  </si>
  <si>
    <t>R4.3.17</t>
  </si>
  <si>
    <t>R2.6.26</t>
  </si>
  <si>
    <t>R3.4.23</t>
  </si>
  <si>
    <t>R2.8.25</t>
  </si>
  <si>
    <t>R3.4.30</t>
  </si>
  <si>
    <t>R2.9.17</t>
  </si>
  <si>
    <t>R3.5.28</t>
  </si>
  <si>
    <t>R2.11.20</t>
  </si>
  <si>
    <t>R2.12.2</t>
  </si>
  <si>
    <t>R3.4.15</t>
  </si>
  <si>
    <t>R3.6.18</t>
  </si>
  <si>
    <t>R3.1.15</t>
  </si>
  <si>
    <t>R2.12.4</t>
  </si>
  <si>
    <t>R3.2.4</t>
  </si>
  <si>
    <t>R3.3.2</t>
  </si>
  <si>
    <t>R3.7.8</t>
  </si>
  <si>
    <t>R3.7.28</t>
  </si>
  <si>
    <t>R3.11.10</t>
  </si>
  <si>
    <t>R3.3.3</t>
  </si>
  <si>
    <t>R3.7.1</t>
  </si>
  <si>
    <t>R3.6.28</t>
  </si>
  <si>
    <t>R3.6.11</t>
  </si>
  <si>
    <t>R3.4.21</t>
  </si>
  <si>
    <t>R3.10.8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</si>
</sst>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#&quot;年&quot;&quot;度&quot;"/>
    <numFmt numFmtId="178" formatCode="#,##0&quot;円&quot;"/>
    <numFmt numFmtId="179" formatCode="&quot;(&quot;#,##0&quot;)&quot;"/>
    <numFmt numFmtId="180" formatCode="#,##0;&quot;▲ &quot;#,##0"/>
    <numFmt numFmtId="181" formatCode="\(#,##0\);\(&quot;▲&quot;#,##0\)"/>
    <numFmt numFmtId="182" formatCode="[$-411]ggge&quot;年&quot;m&quot;月&quot;d&quot;日&quot;;#;#"/>
    <numFmt numFmtId="183" formatCode="#,##0_ "/>
    <numFmt numFmtId="184" formatCode="#,##0.0000;&quot;▲ &quot;#,##0.0000"/>
    <numFmt numFmtId="185" formatCode="#,##0_);[Red]\(#,##0\)"/>
    <numFmt numFmtId="186" formatCode="[$-411]ge\.m\.d;@"/>
    <numFmt numFmtId="187" formatCode="#,##0.000_ "/>
    <numFmt numFmtId="188" formatCode="0_);[Red]\(0\)"/>
    <numFmt numFmtId="189" formatCode="#,##0.0_ "/>
    <numFmt numFmtId="190" formatCode="ge\.m\.d;#;#"/>
    <numFmt numFmtId="191" formatCode="[DBNum3]&quot;金&quot;#,###&quot;円&quot;"/>
    <numFmt numFmtId="192" formatCode="0.0"/>
    <numFmt numFmtId="193" formatCode="0.000"/>
    <numFmt numFmtId="194" formatCode="h&quot;時&quot;mm&quot;分&quot;ss&quot;秒&quot;;@"/>
    <numFmt numFmtId="195" formatCode="&quot;契約管理番号第 &quot;0&quot; 号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\-yyyy"/>
    <numFmt numFmtId="201" formatCode="m\.d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72"/>
      <name val="ＭＳ Ｐゴシック"/>
      <family val="3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6" fillId="0" borderId="10" xfId="62" applyFont="1" applyBorder="1" applyAlignment="1">
      <alignment horizontal="center" vertical="center"/>
      <protection/>
    </xf>
    <xf numFmtId="0" fontId="26" fillId="0" borderId="11" xfId="62" applyFont="1" applyBorder="1" applyAlignment="1">
      <alignment horizontal="center" vertical="center"/>
      <protection/>
    </xf>
    <xf numFmtId="191" fontId="25" fillId="0" borderId="10" xfId="62" applyNumberFormat="1" applyFont="1" applyBorder="1" applyAlignment="1">
      <alignment horizontal="center" vertical="center"/>
      <protection/>
    </xf>
    <xf numFmtId="0" fontId="25" fillId="0" borderId="12" xfId="62" applyNumberFormat="1" applyFont="1" applyBorder="1" applyAlignment="1">
      <alignment horizontal="center" vertical="center"/>
      <protection/>
    </xf>
    <xf numFmtId="191" fontId="25" fillId="0" borderId="11" xfId="62" applyNumberFormat="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7" fillId="24" borderId="0" xfId="0" applyFont="1" applyFill="1" applyAlignment="1">
      <alignment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3" xfId="0" applyFont="1" applyBorder="1" applyAlignment="1">
      <alignment horizontal="distributed" vertical="center" wrapText="1"/>
    </xf>
    <xf numFmtId="176" fontId="27" fillId="0" borderId="13" xfId="0" applyNumberFormat="1" applyFont="1" applyBorder="1" applyAlignment="1">
      <alignment vertical="center"/>
    </xf>
    <xf numFmtId="0" fontId="25" fillId="0" borderId="14" xfId="62" applyFont="1" applyBorder="1" applyAlignment="1">
      <alignment horizontal="distributed" vertical="center"/>
      <protection/>
    </xf>
    <xf numFmtId="0" fontId="25" fillId="0" borderId="15" xfId="62" applyFont="1" applyBorder="1" applyAlignment="1">
      <alignment horizontal="distributed" vertical="center"/>
      <protection/>
    </xf>
    <xf numFmtId="0" fontId="25" fillId="0" borderId="12" xfId="62" applyFont="1" applyBorder="1" applyAlignment="1">
      <alignment horizontal="distributed" vertical="center"/>
      <protection/>
    </xf>
    <xf numFmtId="192" fontId="27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191" fontId="25" fillId="0" borderId="16" xfId="62" applyNumberFormat="1" applyFont="1" applyBorder="1" applyAlignment="1">
      <alignment horizontal="center" vertical="center"/>
      <protection/>
    </xf>
    <xf numFmtId="191" fontId="25" fillId="0" borderId="17" xfId="62" applyNumberFormat="1" applyFont="1" applyBorder="1" applyAlignment="1">
      <alignment horizontal="center" vertical="center"/>
      <protection/>
    </xf>
    <xf numFmtId="1" fontId="27" fillId="0" borderId="0" xfId="0" applyNumberFormat="1" applyFont="1" applyAlignment="1">
      <alignment vertical="center"/>
    </xf>
    <xf numFmtId="0" fontId="25" fillId="0" borderId="18" xfId="62" applyNumberFormat="1" applyFont="1" applyBorder="1" applyAlignment="1">
      <alignment horizontal="center" vertical="center"/>
      <protection/>
    </xf>
    <xf numFmtId="0" fontId="25" fillId="0" borderId="19" xfId="62" applyNumberFormat="1" applyFont="1" applyBorder="1" applyAlignment="1">
      <alignment horizontal="center" vertical="center"/>
      <protection/>
    </xf>
    <xf numFmtId="176" fontId="29" fillId="0" borderId="11" xfId="0" applyNumberFormat="1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194" fontId="29" fillId="0" borderId="11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vertical="center"/>
    </xf>
    <xf numFmtId="0" fontId="24" fillId="0" borderId="11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distributed" vertical="center" wrapText="1" indent="2"/>
      <protection/>
    </xf>
    <xf numFmtId="38" fontId="24" fillId="0" borderId="11" xfId="51" applyFont="1" applyFill="1" applyBorder="1" applyAlignment="1">
      <alignment horizontal="center" vertical="center" wrapText="1"/>
    </xf>
    <xf numFmtId="0" fontId="24" fillId="0" borderId="11" xfId="63" applyFont="1" applyFill="1" applyBorder="1" applyAlignment="1">
      <alignment horizontal="left" vertical="center" wrapText="1"/>
      <protection/>
    </xf>
    <xf numFmtId="0" fontId="24" fillId="0" borderId="11" xfId="63" applyFont="1" applyFill="1" applyBorder="1" applyAlignment="1">
      <alignment vertical="center" wrapText="1"/>
      <protection/>
    </xf>
    <xf numFmtId="57" fontId="24" fillId="0" borderId="13" xfId="63" applyNumberFormat="1" applyFont="1" applyFill="1" applyBorder="1" applyAlignment="1">
      <alignment horizontal="center" vertical="center" shrinkToFit="1"/>
      <protection/>
    </xf>
    <xf numFmtId="183" fontId="24" fillId="0" borderId="11" xfId="63" applyNumberFormat="1" applyFont="1" applyFill="1" applyBorder="1" applyAlignment="1">
      <alignment vertical="center" wrapText="1"/>
      <protection/>
    </xf>
    <xf numFmtId="183" fontId="24" fillId="0" borderId="11" xfId="63" applyNumberFormat="1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left" vertical="center" wrapText="1"/>
      <protection/>
    </xf>
    <xf numFmtId="57" fontId="24" fillId="0" borderId="21" xfId="63" applyNumberFormat="1" applyFont="1" applyFill="1" applyBorder="1" applyAlignment="1">
      <alignment horizontal="right" vertical="center" shrinkToFi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13" xfId="63" applyNumberFormat="1" applyFont="1" applyFill="1" applyBorder="1" applyAlignment="1">
      <alignment horizontal="right" vertical="center" shrinkToFit="1"/>
      <protection/>
    </xf>
    <xf numFmtId="57" fontId="24" fillId="0" borderId="11" xfId="51" applyNumberFormat="1" applyFont="1" applyFill="1" applyBorder="1" applyAlignment="1">
      <alignment horizontal="center" vertical="center" wrapText="1"/>
    </xf>
    <xf numFmtId="193" fontId="25" fillId="24" borderId="22" xfId="62" applyNumberFormat="1" applyFont="1" applyFill="1" applyBorder="1" applyAlignment="1">
      <alignment horizontal="center" vertical="center"/>
      <protection/>
    </xf>
    <xf numFmtId="0" fontId="25" fillId="24" borderId="20" xfId="62" applyNumberFormat="1" applyFont="1" applyFill="1" applyBorder="1" applyAlignment="1">
      <alignment horizontal="center" vertical="center"/>
      <protection/>
    </xf>
    <xf numFmtId="0" fontId="25" fillId="0" borderId="22" xfId="62" applyFont="1" applyBorder="1" applyAlignment="1">
      <alignment horizontal="distributed" vertical="center"/>
      <protection/>
    </xf>
    <xf numFmtId="0" fontId="25" fillId="0" borderId="15" xfId="62" applyFont="1" applyBorder="1" applyAlignment="1">
      <alignment horizontal="distributed" vertical="center"/>
      <protection/>
    </xf>
    <xf numFmtId="0" fontId="27" fillId="0" borderId="0" xfId="0" applyFont="1" applyBorder="1" applyAlignment="1">
      <alignment horizontal="left" vertical="center"/>
    </xf>
    <xf numFmtId="193" fontId="28" fillId="24" borderId="11" xfId="0" applyNumberFormat="1" applyFont="1" applyFill="1" applyBorder="1" applyAlignment="1">
      <alignment horizontal="left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176" fontId="27" fillId="0" borderId="11" xfId="0" applyNumberFormat="1" applyFont="1" applyBorder="1" applyAlignment="1">
      <alignment vertical="center"/>
    </xf>
    <xf numFmtId="0" fontId="25" fillId="0" borderId="10" xfId="62" applyFont="1" applyBorder="1" applyAlignment="1">
      <alignment horizontal="distributed" vertical="center"/>
      <protection/>
    </xf>
    <xf numFmtId="0" fontId="25" fillId="0" borderId="12" xfId="62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333375</xdr:rowOff>
    </xdr:from>
    <xdr:to>
      <xdr:col>0</xdr:col>
      <xdr:colOff>2238375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619125"/>
          <a:ext cx="2238375" cy="20669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事前準備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（１）左上の「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office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ボタン」をクリック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のオプション」をクリック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（３）「数式」をクリック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（４）ブックの計算のところにて「手動」を選択して、「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（５）右下の時刻をきちんと合わせる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（６）表示倍率を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％程度にする。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（無作為係数と工事名のみ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見えるようにする）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</a:p>
      </xdr:txBody>
    </xdr:sp>
    <xdr:clientData/>
  </xdr:twoCellAnchor>
  <xdr:twoCellAnchor editAs="absolute">
    <xdr:from>
      <xdr:col>2</xdr:col>
      <xdr:colOff>114300</xdr:colOff>
      <xdr:row>1</xdr:row>
      <xdr:rowOff>104775</xdr:rowOff>
    </xdr:from>
    <xdr:to>
      <xdr:col>2</xdr:col>
      <xdr:colOff>1724025</xdr:colOff>
      <xdr:row>1</xdr:row>
      <xdr:rowOff>1400175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67100" y="390525"/>
          <a:ext cx="16097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workbookViewId="0" topLeftCell="A1">
      <selection activeCell="N4" sqref="N4"/>
    </sheetView>
  </sheetViews>
  <sheetFormatPr defaultColWidth="9.00390625" defaultRowHeight="13.5"/>
  <cols>
    <col min="1" max="1" width="5.125" style="37" customWidth="1"/>
    <col min="2" max="2" width="9.625" style="37" bestFit="1" customWidth="1"/>
    <col min="3" max="3" width="8.50390625" style="37" customWidth="1"/>
    <col min="4" max="4" width="40.50390625" style="37" customWidth="1"/>
    <col min="5" max="5" width="20.125" style="37" customWidth="1"/>
    <col min="6" max="6" width="17.625" style="37" customWidth="1"/>
    <col min="7" max="7" width="8.125" style="38" customWidth="1"/>
    <col min="8" max="8" width="3.125" style="37" customWidth="1"/>
    <col min="9" max="9" width="8.125" style="38" customWidth="1"/>
    <col min="10" max="10" width="11.50390625" style="37" customWidth="1"/>
    <col min="11" max="11" width="6.875" style="39" customWidth="1"/>
    <col min="12" max="16384" width="8.875" style="37" customWidth="1"/>
  </cols>
  <sheetData>
    <row r="1" spans="1:11" ht="42.75" customHeight="1">
      <c r="A1" s="27" t="s">
        <v>11</v>
      </c>
      <c r="B1" s="27" t="s">
        <v>12</v>
      </c>
      <c r="C1" s="27" t="s">
        <v>13</v>
      </c>
      <c r="D1" s="27" t="s">
        <v>14</v>
      </c>
      <c r="E1" s="28" t="s">
        <v>15</v>
      </c>
      <c r="F1" s="28" t="s">
        <v>5</v>
      </c>
      <c r="G1" s="41" t="s">
        <v>18</v>
      </c>
      <c r="H1" s="41"/>
      <c r="I1" s="41"/>
      <c r="J1" s="29" t="s">
        <v>16</v>
      </c>
      <c r="K1" s="27" t="s">
        <v>17</v>
      </c>
    </row>
    <row r="2" spans="1:11" ht="30" customHeight="1">
      <c r="A2" s="27">
        <v>1</v>
      </c>
      <c r="B2" s="30" t="s">
        <v>48</v>
      </c>
      <c r="C2" s="30" t="s">
        <v>50</v>
      </c>
      <c r="D2" s="30" t="s">
        <v>19</v>
      </c>
      <c r="E2" s="31" t="s">
        <v>55</v>
      </c>
      <c r="F2" s="31" t="s">
        <v>64</v>
      </c>
      <c r="G2" s="36" t="s">
        <v>321</v>
      </c>
      <c r="H2" s="32" t="s">
        <v>322</v>
      </c>
      <c r="I2" s="40" t="s">
        <v>323</v>
      </c>
      <c r="J2" s="33">
        <v>166122000</v>
      </c>
      <c r="K2" s="34">
        <v>83</v>
      </c>
    </row>
    <row r="3" spans="1:11" ht="30" customHeight="1">
      <c r="A3" s="27">
        <v>2</v>
      </c>
      <c r="B3" s="30" t="s">
        <v>48</v>
      </c>
      <c r="C3" s="30" t="s">
        <v>51</v>
      </c>
      <c r="D3" s="30" t="s">
        <v>56</v>
      </c>
      <c r="E3" s="31" t="s">
        <v>57</v>
      </c>
      <c r="F3" s="31" t="s">
        <v>65</v>
      </c>
      <c r="G3" s="36" t="s">
        <v>324</v>
      </c>
      <c r="H3" s="32" t="s">
        <v>322</v>
      </c>
      <c r="I3" s="40" t="s">
        <v>325</v>
      </c>
      <c r="J3" s="33">
        <v>33880000</v>
      </c>
      <c r="K3" s="34">
        <v>79</v>
      </c>
    </row>
    <row r="4" spans="1:11" ht="30" customHeight="1">
      <c r="A4" s="27">
        <v>3</v>
      </c>
      <c r="B4" s="30" t="s">
        <v>49</v>
      </c>
      <c r="C4" s="30" t="s">
        <v>52</v>
      </c>
      <c r="D4" s="30" t="s">
        <v>58</v>
      </c>
      <c r="E4" s="31" t="s">
        <v>59</v>
      </c>
      <c r="F4" s="31" t="s">
        <v>66</v>
      </c>
      <c r="G4" s="36" t="s">
        <v>326</v>
      </c>
      <c r="H4" s="32" t="s">
        <v>322</v>
      </c>
      <c r="I4" s="40" t="s">
        <v>327</v>
      </c>
      <c r="J4" s="33">
        <v>49808000</v>
      </c>
      <c r="K4" s="34">
        <v>77</v>
      </c>
    </row>
    <row r="5" spans="1:11" ht="30" customHeight="1">
      <c r="A5" s="27">
        <v>4</v>
      </c>
      <c r="B5" s="30" t="s">
        <v>49</v>
      </c>
      <c r="C5" s="30" t="s">
        <v>53</v>
      </c>
      <c r="D5" s="30" t="s">
        <v>60</v>
      </c>
      <c r="E5" s="31" t="s">
        <v>59</v>
      </c>
      <c r="F5" s="31" t="s">
        <v>67</v>
      </c>
      <c r="G5" s="36" t="s">
        <v>326</v>
      </c>
      <c r="H5" s="32" t="s">
        <v>322</v>
      </c>
      <c r="I5" s="40" t="s">
        <v>327</v>
      </c>
      <c r="J5" s="33">
        <v>34672000</v>
      </c>
      <c r="K5" s="34">
        <v>76</v>
      </c>
    </row>
    <row r="6" spans="1:11" ht="30" customHeight="1">
      <c r="A6" s="27">
        <v>5</v>
      </c>
      <c r="B6" s="30" t="s">
        <v>49</v>
      </c>
      <c r="C6" s="30" t="s">
        <v>54</v>
      </c>
      <c r="D6" s="30" t="s">
        <v>61</v>
      </c>
      <c r="E6" s="31" t="s">
        <v>59</v>
      </c>
      <c r="F6" s="31" t="s">
        <v>68</v>
      </c>
      <c r="G6" s="36" t="s">
        <v>326</v>
      </c>
      <c r="H6" s="32" t="s">
        <v>322</v>
      </c>
      <c r="I6" s="40" t="s">
        <v>327</v>
      </c>
      <c r="J6" s="33">
        <v>11121000</v>
      </c>
      <c r="K6" s="34">
        <v>77</v>
      </c>
    </row>
    <row r="7" spans="1:11" ht="30" customHeight="1">
      <c r="A7" s="27">
        <v>6</v>
      </c>
      <c r="B7" s="30" t="s">
        <v>49</v>
      </c>
      <c r="C7" s="30" t="s">
        <v>53</v>
      </c>
      <c r="D7" s="30" t="s">
        <v>62</v>
      </c>
      <c r="E7" s="31" t="s">
        <v>63</v>
      </c>
      <c r="F7" s="31" t="s">
        <v>69</v>
      </c>
      <c r="G7" s="36" t="s">
        <v>326</v>
      </c>
      <c r="H7" s="32" t="s">
        <v>322</v>
      </c>
      <c r="I7" s="40" t="s">
        <v>328</v>
      </c>
      <c r="J7" s="33">
        <v>57695000</v>
      </c>
      <c r="K7" s="34">
        <v>81</v>
      </c>
    </row>
    <row r="8" spans="1:11" ht="30" customHeight="1">
      <c r="A8" s="27">
        <v>8</v>
      </c>
      <c r="B8" s="30" t="s">
        <v>49</v>
      </c>
      <c r="C8" s="30" t="s">
        <v>70</v>
      </c>
      <c r="D8" s="30" t="s">
        <v>71</v>
      </c>
      <c r="E8" s="31" t="s">
        <v>72</v>
      </c>
      <c r="F8" s="31" t="s">
        <v>69</v>
      </c>
      <c r="G8" s="36" t="s">
        <v>329</v>
      </c>
      <c r="H8" s="32" t="s">
        <v>322</v>
      </c>
      <c r="I8" s="40" t="s">
        <v>330</v>
      </c>
      <c r="J8" s="33">
        <v>37884000</v>
      </c>
      <c r="K8" s="34">
        <v>76</v>
      </c>
    </row>
    <row r="9" spans="1:11" ht="30" customHeight="1">
      <c r="A9" s="27">
        <v>9</v>
      </c>
      <c r="B9" s="30" t="s">
        <v>49</v>
      </c>
      <c r="C9" s="30" t="s">
        <v>70</v>
      </c>
      <c r="D9" s="30" t="s">
        <v>73</v>
      </c>
      <c r="E9" s="31" t="s">
        <v>74</v>
      </c>
      <c r="F9" s="31" t="s">
        <v>77</v>
      </c>
      <c r="G9" s="36" t="s">
        <v>329</v>
      </c>
      <c r="H9" s="32" t="s">
        <v>322</v>
      </c>
      <c r="I9" s="40" t="s">
        <v>328</v>
      </c>
      <c r="J9" s="33">
        <v>27742000</v>
      </c>
      <c r="K9" s="34">
        <v>79</v>
      </c>
    </row>
    <row r="10" spans="1:11" ht="30" customHeight="1">
      <c r="A10" s="27">
        <v>10</v>
      </c>
      <c r="B10" s="30" t="s">
        <v>20</v>
      </c>
      <c r="C10" s="30" t="s">
        <v>50</v>
      </c>
      <c r="D10" s="30" t="s">
        <v>75</v>
      </c>
      <c r="E10" s="31" t="s">
        <v>76</v>
      </c>
      <c r="F10" s="31" t="s">
        <v>78</v>
      </c>
      <c r="G10" s="36" t="s">
        <v>331</v>
      </c>
      <c r="H10" s="32" t="s">
        <v>322</v>
      </c>
      <c r="I10" s="40" t="s">
        <v>332</v>
      </c>
      <c r="J10" s="33">
        <v>5313000</v>
      </c>
      <c r="K10" s="34">
        <v>77</v>
      </c>
    </row>
    <row r="11" spans="1:11" ht="30" customHeight="1">
      <c r="A11" s="27">
        <v>13</v>
      </c>
      <c r="B11" s="30" t="s">
        <v>79</v>
      </c>
      <c r="C11" s="30" t="s">
        <v>50</v>
      </c>
      <c r="D11" s="30" t="s">
        <v>80</v>
      </c>
      <c r="E11" s="31" t="s">
        <v>81</v>
      </c>
      <c r="F11" s="31" t="s">
        <v>21</v>
      </c>
      <c r="G11" s="36" t="s">
        <v>333</v>
      </c>
      <c r="H11" s="32" t="s">
        <v>322</v>
      </c>
      <c r="I11" s="40" t="s">
        <v>330</v>
      </c>
      <c r="J11" s="33">
        <v>12144000</v>
      </c>
      <c r="K11" s="34">
        <v>76</v>
      </c>
    </row>
    <row r="12" spans="1:11" ht="30" customHeight="1">
      <c r="A12" s="27">
        <v>18</v>
      </c>
      <c r="B12" s="30" t="s">
        <v>20</v>
      </c>
      <c r="C12" s="30" t="s">
        <v>45</v>
      </c>
      <c r="D12" s="30" t="s">
        <v>82</v>
      </c>
      <c r="E12" s="31" t="s">
        <v>83</v>
      </c>
      <c r="F12" s="31" t="s">
        <v>84</v>
      </c>
      <c r="G12" s="36" t="s">
        <v>333</v>
      </c>
      <c r="H12" s="32" t="s">
        <v>322</v>
      </c>
      <c r="I12" s="40" t="s">
        <v>323</v>
      </c>
      <c r="J12" s="33">
        <v>16940000</v>
      </c>
      <c r="K12" s="34">
        <v>76</v>
      </c>
    </row>
    <row r="13" spans="1:11" ht="30" customHeight="1">
      <c r="A13" s="27">
        <v>21</v>
      </c>
      <c r="B13" s="30" t="s">
        <v>49</v>
      </c>
      <c r="C13" s="30" t="s">
        <v>52</v>
      </c>
      <c r="D13" s="30" t="s">
        <v>85</v>
      </c>
      <c r="E13" s="31" t="s">
        <v>86</v>
      </c>
      <c r="F13" s="31" t="s">
        <v>87</v>
      </c>
      <c r="G13" s="36" t="s">
        <v>334</v>
      </c>
      <c r="H13" s="32" t="s">
        <v>322</v>
      </c>
      <c r="I13" s="40" t="s">
        <v>335</v>
      </c>
      <c r="J13" s="33">
        <v>5742000</v>
      </c>
      <c r="K13" s="34">
        <v>72</v>
      </c>
    </row>
    <row r="14" spans="1:11" ht="30" customHeight="1">
      <c r="A14" s="27">
        <v>23</v>
      </c>
      <c r="B14" s="30" t="s">
        <v>22</v>
      </c>
      <c r="C14" s="30" t="s">
        <v>51</v>
      </c>
      <c r="D14" s="30" t="s">
        <v>91</v>
      </c>
      <c r="E14" s="31" t="s">
        <v>92</v>
      </c>
      <c r="F14" s="31" t="s">
        <v>102</v>
      </c>
      <c r="G14" s="36" t="s">
        <v>336</v>
      </c>
      <c r="H14" s="32" t="s">
        <v>322</v>
      </c>
      <c r="I14" s="40" t="s">
        <v>337</v>
      </c>
      <c r="J14" s="33">
        <v>23023000</v>
      </c>
      <c r="K14" s="34">
        <v>74</v>
      </c>
    </row>
    <row r="15" spans="1:11" ht="30" customHeight="1">
      <c r="A15" s="27">
        <v>24</v>
      </c>
      <c r="B15" s="30" t="s">
        <v>88</v>
      </c>
      <c r="C15" s="30" t="s">
        <v>90</v>
      </c>
      <c r="D15" s="30" t="s">
        <v>93</v>
      </c>
      <c r="E15" s="31" t="s">
        <v>94</v>
      </c>
      <c r="F15" s="31" t="s">
        <v>103</v>
      </c>
      <c r="G15" s="36" t="s">
        <v>336</v>
      </c>
      <c r="H15" s="32" t="s">
        <v>322</v>
      </c>
      <c r="I15" s="40" t="s">
        <v>338</v>
      </c>
      <c r="J15" s="33">
        <v>9284000</v>
      </c>
      <c r="K15" s="34">
        <v>76</v>
      </c>
    </row>
    <row r="16" spans="1:11" ht="30" customHeight="1">
      <c r="A16" s="27">
        <v>25</v>
      </c>
      <c r="B16" s="30" t="s">
        <v>89</v>
      </c>
      <c r="C16" s="30" t="s">
        <v>51</v>
      </c>
      <c r="D16" s="30" t="s">
        <v>95</v>
      </c>
      <c r="E16" s="31" t="s">
        <v>55</v>
      </c>
      <c r="F16" s="31" t="s">
        <v>104</v>
      </c>
      <c r="G16" s="36" t="s">
        <v>339</v>
      </c>
      <c r="H16" s="32" t="s">
        <v>322</v>
      </c>
      <c r="I16" s="40" t="s">
        <v>340</v>
      </c>
      <c r="J16" s="33">
        <v>8459000</v>
      </c>
      <c r="K16" s="34">
        <v>63</v>
      </c>
    </row>
    <row r="17" spans="1:11" ht="30" customHeight="1">
      <c r="A17" s="27">
        <v>26</v>
      </c>
      <c r="B17" s="30" t="s">
        <v>89</v>
      </c>
      <c r="C17" s="30" t="s">
        <v>51</v>
      </c>
      <c r="D17" s="30" t="s">
        <v>96</v>
      </c>
      <c r="E17" s="31" t="s">
        <v>97</v>
      </c>
      <c r="F17" s="31" t="s">
        <v>105</v>
      </c>
      <c r="G17" s="36" t="s">
        <v>336</v>
      </c>
      <c r="H17" s="32" t="s">
        <v>322</v>
      </c>
      <c r="I17" s="40" t="s">
        <v>341</v>
      </c>
      <c r="J17" s="33">
        <v>20339000</v>
      </c>
      <c r="K17" s="34">
        <v>73</v>
      </c>
    </row>
    <row r="18" spans="1:11" ht="30" customHeight="1">
      <c r="A18" s="27">
        <v>27</v>
      </c>
      <c r="B18" s="30" t="s">
        <v>89</v>
      </c>
      <c r="C18" s="30" t="s">
        <v>51</v>
      </c>
      <c r="D18" s="30" t="s">
        <v>98</v>
      </c>
      <c r="E18" s="31" t="s">
        <v>99</v>
      </c>
      <c r="F18" s="31" t="s">
        <v>106</v>
      </c>
      <c r="G18" s="36" t="s">
        <v>336</v>
      </c>
      <c r="H18" s="32" t="s">
        <v>322</v>
      </c>
      <c r="I18" s="40" t="s">
        <v>342</v>
      </c>
      <c r="J18" s="33">
        <v>12177000</v>
      </c>
      <c r="K18" s="34">
        <v>73</v>
      </c>
    </row>
    <row r="19" spans="1:11" ht="30" customHeight="1">
      <c r="A19" s="27">
        <v>28</v>
      </c>
      <c r="B19" s="30" t="s">
        <v>88</v>
      </c>
      <c r="C19" s="30" t="s">
        <v>51</v>
      </c>
      <c r="D19" s="30" t="s">
        <v>100</v>
      </c>
      <c r="E19" s="31" t="s">
        <v>101</v>
      </c>
      <c r="F19" s="31" t="s">
        <v>107</v>
      </c>
      <c r="G19" s="36" t="s">
        <v>336</v>
      </c>
      <c r="H19" s="32" t="s">
        <v>322</v>
      </c>
      <c r="I19" s="40" t="s">
        <v>343</v>
      </c>
      <c r="J19" s="33">
        <v>17567000</v>
      </c>
      <c r="K19" s="34">
        <v>76</v>
      </c>
    </row>
    <row r="20" spans="1:11" ht="30" customHeight="1">
      <c r="A20" s="27">
        <v>31</v>
      </c>
      <c r="B20" s="30" t="s">
        <v>89</v>
      </c>
      <c r="C20" s="30" t="s">
        <v>108</v>
      </c>
      <c r="D20" s="30" t="s">
        <v>109</v>
      </c>
      <c r="E20" s="31" t="s">
        <v>110</v>
      </c>
      <c r="F20" s="31" t="s">
        <v>23</v>
      </c>
      <c r="G20" s="36" t="s">
        <v>344</v>
      </c>
      <c r="H20" s="32" t="s">
        <v>322</v>
      </c>
      <c r="I20" s="40" t="s">
        <v>342</v>
      </c>
      <c r="J20" s="33">
        <v>6215000</v>
      </c>
      <c r="K20" s="34">
        <v>73</v>
      </c>
    </row>
    <row r="21" spans="1:11" ht="30" customHeight="1">
      <c r="A21" s="27">
        <v>34</v>
      </c>
      <c r="B21" s="30" t="s">
        <v>88</v>
      </c>
      <c r="C21" s="30" t="s">
        <v>51</v>
      </c>
      <c r="D21" s="30" t="s">
        <v>115</v>
      </c>
      <c r="E21" s="31" t="s">
        <v>116</v>
      </c>
      <c r="F21" s="31" t="s">
        <v>102</v>
      </c>
      <c r="G21" s="36" t="s">
        <v>345</v>
      </c>
      <c r="H21" s="32" t="s">
        <v>322</v>
      </c>
      <c r="I21" s="40" t="s">
        <v>346</v>
      </c>
      <c r="J21" s="33">
        <v>14894000</v>
      </c>
      <c r="K21" s="34">
        <v>75</v>
      </c>
    </row>
    <row r="22" spans="1:11" ht="30" customHeight="1">
      <c r="A22" s="27">
        <v>35</v>
      </c>
      <c r="B22" s="30" t="s">
        <v>89</v>
      </c>
      <c r="C22" s="30" t="s">
        <v>108</v>
      </c>
      <c r="D22" s="30" t="s">
        <v>117</v>
      </c>
      <c r="E22" s="31" t="s">
        <v>118</v>
      </c>
      <c r="F22" s="31" t="s">
        <v>129</v>
      </c>
      <c r="G22" s="36" t="s">
        <v>347</v>
      </c>
      <c r="H22" s="32" t="s">
        <v>322</v>
      </c>
      <c r="I22" s="40" t="s">
        <v>337</v>
      </c>
      <c r="J22" s="33">
        <v>68189000</v>
      </c>
      <c r="K22" s="34">
        <v>81</v>
      </c>
    </row>
    <row r="23" spans="1:11" ht="30" customHeight="1">
      <c r="A23" s="27">
        <v>36</v>
      </c>
      <c r="B23" s="30" t="s">
        <v>89</v>
      </c>
      <c r="C23" s="30" t="s">
        <v>90</v>
      </c>
      <c r="D23" s="30" t="s">
        <v>119</v>
      </c>
      <c r="E23" s="31" t="s">
        <v>120</v>
      </c>
      <c r="F23" s="31" t="s">
        <v>130</v>
      </c>
      <c r="G23" s="36" t="s">
        <v>348</v>
      </c>
      <c r="H23" s="32" t="s">
        <v>322</v>
      </c>
      <c r="I23" s="40" t="s">
        <v>349</v>
      </c>
      <c r="J23" s="33">
        <v>8184000</v>
      </c>
      <c r="K23" s="34">
        <v>74</v>
      </c>
    </row>
    <row r="24" spans="1:11" ht="30" customHeight="1">
      <c r="A24" s="27">
        <v>37</v>
      </c>
      <c r="B24" s="30" t="s">
        <v>88</v>
      </c>
      <c r="C24" s="30" t="s">
        <v>51</v>
      </c>
      <c r="D24" s="30" t="s">
        <v>121</v>
      </c>
      <c r="E24" s="31" t="s">
        <v>81</v>
      </c>
      <c r="F24" s="31" t="s">
        <v>131</v>
      </c>
      <c r="G24" s="36" t="s">
        <v>345</v>
      </c>
      <c r="H24" s="32" t="s">
        <v>322</v>
      </c>
      <c r="I24" s="40" t="s">
        <v>350</v>
      </c>
      <c r="J24" s="33">
        <v>38863000</v>
      </c>
      <c r="K24" s="34">
        <v>76</v>
      </c>
    </row>
    <row r="25" spans="1:11" ht="30" customHeight="1">
      <c r="A25" s="27">
        <v>38</v>
      </c>
      <c r="B25" s="30" t="s">
        <v>88</v>
      </c>
      <c r="C25" s="35" t="s">
        <v>113</v>
      </c>
      <c r="D25" s="30" t="s">
        <v>122</v>
      </c>
      <c r="E25" s="31" t="s">
        <v>94</v>
      </c>
      <c r="F25" s="31" t="s">
        <v>25</v>
      </c>
      <c r="G25" s="36" t="s">
        <v>345</v>
      </c>
      <c r="H25" s="32" t="s">
        <v>322</v>
      </c>
      <c r="I25" s="40" t="s">
        <v>351</v>
      </c>
      <c r="J25" s="33">
        <v>18502000</v>
      </c>
      <c r="K25" s="34">
        <v>76</v>
      </c>
    </row>
    <row r="26" spans="1:11" ht="30" customHeight="1">
      <c r="A26" s="27">
        <v>39</v>
      </c>
      <c r="B26" s="30" t="s">
        <v>89</v>
      </c>
      <c r="C26" s="30" t="s">
        <v>90</v>
      </c>
      <c r="D26" s="30" t="s">
        <v>123</v>
      </c>
      <c r="E26" s="31" t="s">
        <v>94</v>
      </c>
      <c r="F26" s="31" t="s">
        <v>130</v>
      </c>
      <c r="G26" s="36" t="s">
        <v>345</v>
      </c>
      <c r="H26" s="32" t="s">
        <v>322</v>
      </c>
      <c r="I26" s="40" t="s">
        <v>341</v>
      </c>
      <c r="J26" s="33">
        <v>20174000</v>
      </c>
      <c r="K26" s="34">
        <v>74</v>
      </c>
    </row>
    <row r="27" spans="1:11" ht="30" customHeight="1">
      <c r="A27" s="27">
        <v>40</v>
      </c>
      <c r="B27" s="30" t="s">
        <v>89</v>
      </c>
      <c r="C27" s="30" t="s">
        <v>51</v>
      </c>
      <c r="D27" s="30" t="s">
        <v>124</v>
      </c>
      <c r="E27" s="31" t="s">
        <v>55</v>
      </c>
      <c r="F27" s="31" t="s">
        <v>26</v>
      </c>
      <c r="G27" s="36" t="s">
        <v>345</v>
      </c>
      <c r="H27" s="32" t="s">
        <v>322</v>
      </c>
      <c r="I27" s="40" t="s">
        <v>327</v>
      </c>
      <c r="J27" s="33">
        <v>15103000</v>
      </c>
      <c r="K27" s="34">
        <v>78</v>
      </c>
    </row>
    <row r="28" spans="1:11" ht="30" customHeight="1">
      <c r="A28" s="27">
        <v>41</v>
      </c>
      <c r="B28" s="30" t="s">
        <v>89</v>
      </c>
      <c r="C28" s="30" t="s">
        <v>51</v>
      </c>
      <c r="D28" s="30" t="s">
        <v>125</v>
      </c>
      <c r="E28" s="31" t="s">
        <v>24</v>
      </c>
      <c r="F28" s="31" t="s">
        <v>27</v>
      </c>
      <c r="G28" s="36" t="s">
        <v>345</v>
      </c>
      <c r="H28" s="32" t="s">
        <v>322</v>
      </c>
      <c r="I28" s="40" t="s">
        <v>341</v>
      </c>
      <c r="J28" s="33">
        <v>17292000</v>
      </c>
      <c r="K28" s="34">
        <v>74</v>
      </c>
    </row>
    <row r="29" spans="1:11" ht="30" customHeight="1">
      <c r="A29" s="27">
        <v>42</v>
      </c>
      <c r="B29" s="30" t="s">
        <v>111</v>
      </c>
      <c r="C29" s="30" t="s">
        <v>46</v>
      </c>
      <c r="D29" s="30" t="s">
        <v>126</v>
      </c>
      <c r="E29" s="31" t="s">
        <v>127</v>
      </c>
      <c r="F29" s="31" t="s">
        <v>132</v>
      </c>
      <c r="G29" s="36" t="s">
        <v>345</v>
      </c>
      <c r="H29" s="32" t="s">
        <v>322</v>
      </c>
      <c r="I29" s="40" t="s">
        <v>352</v>
      </c>
      <c r="J29" s="33">
        <v>19954000</v>
      </c>
      <c r="K29" s="34">
        <v>78</v>
      </c>
    </row>
    <row r="30" spans="1:11" ht="30" customHeight="1">
      <c r="A30" s="27">
        <v>43</v>
      </c>
      <c r="B30" s="30" t="s">
        <v>112</v>
      </c>
      <c r="C30" s="30" t="s">
        <v>114</v>
      </c>
      <c r="D30" s="30" t="s">
        <v>128</v>
      </c>
      <c r="E30" s="31" t="s">
        <v>55</v>
      </c>
      <c r="F30" s="31" t="s">
        <v>133</v>
      </c>
      <c r="G30" s="36" t="s">
        <v>353</v>
      </c>
      <c r="H30" s="32" t="s">
        <v>322</v>
      </c>
      <c r="I30" s="40" t="s">
        <v>341</v>
      </c>
      <c r="J30" s="33">
        <v>13090000</v>
      </c>
      <c r="K30" s="34">
        <v>75</v>
      </c>
    </row>
    <row r="31" spans="1:11" ht="30" customHeight="1">
      <c r="A31" s="27">
        <v>45</v>
      </c>
      <c r="B31" s="30" t="s">
        <v>89</v>
      </c>
      <c r="C31" s="30" t="s">
        <v>51</v>
      </c>
      <c r="D31" s="30" t="s">
        <v>135</v>
      </c>
      <c r="E31" s="31" t="s">
        <v>110</v>
      </c>
      <c r="F31" s="31" t="s">
        <v>23</v>
      </c>
      <c r="G31" s="36" t="s">
        <v>345</v>
      </c>
      <c r="H31" s="32" t="s">
        <v>322</v>
      </c>
      <c r="I31" s="40" t="s">
        <v>352</v>
      </c>
      <c r="J31" s="33">
        <v>20504000</v>
      </c>
      <c r="K31" s="34">
        <v>65</v>
      </c>
    </row>
    <row r="32" spans="1:11" ht="30" customHeight="1">
      <c r="A32" s="27">
        <v>46</v>
      </c>
      <c r="B32" s="30" t="s">
        <v>89</v>
      </c>
      <c r="C32" s="30" t="s">
        <v>51</v>
      </c>
      <c r="D32" s="30" t="s">
        <v>136</v>
      </c>
      <c r="E32" s="31" t="s">
        <v>24</v>
      </c>
      <c r="F32" s="31" t="s">
        <v>145</v>
      </c>
      <c r="G32" s="36" t="s">
        <v>345</v>
      </c>
      <c r="H32" s="32" t="s">
        <v>322</v>
      </c>
      <c r="I32" s="40" t="s">
        <v>354</v>
      </c>
      <c r="J32" s="33">
        <v>20295000</v>
      </c>
      <c r="K32" s="34">
        <v>75</v>
      </c>
    </row>
    <row r="33" spans="1:11" ht="30" customHeight="1">
      <c r="A33" s="27">
        <v>47</v>
      </c>
      <c r="B33" s="30" t="s">
        <v>20</v>
      </c>
      <c r="C33" s="30" t="s">
        <v>90</v>
      </c>
      <c r="D33" s="30" t="s">
        <v>137</v>
      </c>
      <c r="E33" s="31" t="s">
        <v>138</v>
      </c>
      <c r="F33" s="31" t="s">
        <v>129</v>
      </c>
      <c r="G33" s="36" t="s">
        <v>336</v>
      </c>
      <c r="H33" s="32" t="s">
        <v>322</v>
      </c>
      <c r="I33" s="40" t="s">
        <v>330</v>
      </c>
      <c r="J33" s="33">
        <v>7689000</v>
      </c>
      <c r="K33" s="34">
        <v>74</v>
      </c>
    </row>
    <row r="34" spans="1:11" ht="30" customHeight="1">
      <c r="A34" s="27">
        <v>48</v>
      </c>
      <c r="B34" s="30" t="s">
        <v>134</v>
      </c>
      <c r="C34" s="30" t="s">
        <v>51</v>
      </c>
      <c r="D34" s="30" t="s">
        <v>139</v>
      </c>
      <c r="E34" s="31" t="s">
        <v>140</v>
      </c>
      <c r="F34" s="31" t="s">
        <v>25</v>
      </c>
      <c r="G34" s="36" t="s">
        <v>345</v>
      </c>
      <c r="H34" s="32" t="s">
        <v>322</v>
      </c>
      <c r="I34" s="40" t="s">
        <v>323</v>
      </c>
      <c r="J34" s="33">
        <v>35266000</v>
      </c>
      <c r="K34" s="34">
        <v>78</v>
      </c>
    </row>
    <row r="35" spans="1:11" ht="30" customHeight="1">
      <c r="A35" s="27">
        <v>49</v>
      </c>
      <c r="B35" s="30" t="s">
        <v>89</v>
      </c>
      <c r="C35" s="30" t="s">
        <v>51</v>
      </c>
      <c r="D35" s="30" t="s">
        <v>141</v>
      </c>
      <c r="E35" s="31" t="s">
        <v>55</v>
      </c>
      <c r="F35" s="31" t="s">
        <v>103</v>
      </c>
      <c r="G35" s="36" t="s">
        <v>345</v>
      </c>
      <c r="H35" s="32" t="s">
        <v>322</v>
      </c>
      <c r="I35" s="40" t="s">
        <v>341</v>
      </c>
      <c r="J35" s="33">
        <v>17468000</v>
      </c>
      <c r="K35" s="34">
        <v>71</v>
      </c>
    </row>
    <row r="36" spans="1:11" ht="30" customHeight="1">
      <c r="A36" s="27">
        <v>50</v>
      </c>
      <c r="B36" s="30" t="s">
        <v>89</v>
      </c>
      <c r="C36" s="30" t="s">
        <v>51</v>
      </c>
      <c r="D36" s="30" t="s">
        <v>142</v>
      </c>
      <c r="E36" s="31" t="s">
        <v>143</v>
      </c>
      <c r="F36" s="31" t="s">
        <v>102</v>
      </c>
      <c r="G36" s="36" t="s">
        <v>345</v>
      </c>
      <c r="H36" s="32" t="s">
        <v>322</v>
      </c>
      <c r="I36" s="40" t="s">
        <v>355</v>
      </c>
      <c r="J36" s="33">
        <v>16577000</v>
      </c>
      <c r="K36" s="34">
        <v>74</v>
      </c>
    </row>
    <row r="37" spans="1:11" ht="30" customHeight="1">
      <c r="A37" s="27">
        <v>51</v>
      </c>
      <c r="B37" s="30" t="s">
        <v>89</v>
      </c>
      <c r="C37" s="30" t="s">
        <v>51</v>
      </c>
      <c r="D37" s="30" t="s">
        <v>144</v>
      </c>
      <c r="E37" s="31" t="s">
        <v>118</v>
      </c>
      <c r="F37" s="31" t="s">
        <v>129</v>
      </c>
      <c r="G37" s="36" t="s">
        <v>345</v>
      </c>
      <c r="H37" s="32" t="s">
        <v>322</v>
      </c>
      <c r="I37" s="40" t="s">
        <v>346</v>
      </c>
      <c r="J37" s="33">
        <v>37059000</v>
      </c>
      <c r="K37" s="34">
        <v>76</v>
      </c>
    </row>
    <row r="38" spans="1:11" ht="30" customHeight="1">
      <c r="A38" s="27">
        <v>56</v>
      </c>
      <c r="B38" s="30" t="s">
        <v>89</v>
      </c>
      <c r="C38" s="30" t="s">
        <v>53</v>
      </c>
      <c r="D38" s="30" t="s">
        <v>146</v>
      </c>
      <c r="E38" s="31" t="s">
        <v>147</v>
      </c>
      <c r="F38" s="31" t="s">
        <v>130</v>
      </c>
      <c r="G38" s="36" t="s">
        <v>345</v>
      </c>
      <c r="H38" s="32" t="s">
        <v>322</v>
      </c>
      <c r="I38" s="40" t="s">
        <v>346</v>
      </c>
      <c r="J38" s="33">
        <v>8349000</v>
      </c>
      <c r="K38" s="34">
        <v>74</v>
      </c>
    </row>
    <row r="39" spans="1:11" ht="30" customHeight="1">
      <c r="A39" s="27">
        <v>57</v>
      </c>
      <c r="B39" s="30" t="s">
        <v>89</v>
      </c>
      <c r="C39" s="30" t="s">
        <v>108</v>
      </c>
      <c r="D39" s="30" t="s">
        <v>148</v>
      </c>
      <c r="E39" s="31" t="s">
        <v>94</v>
      </c>
      <c r="F39" s="31" t="s">
        <v>25</v>
      </c>
      <c r="G39" s="36" t="s">
        <v>356</v>
      </c>
      <c r="H39" s="32" t="s">
        <v>322</v>
      </c>
      <c r="I39" s="40" t="s">
        <v>325</v>
      </c>
      <c r="J39" s="33">
        <v>7326000</v>
      </c>
      <c r="K39" s="34">
        <v>73</v>
      </c>
    </row>
    <row r="40" spans="1:11" ht="30" customHeight="1">
      <c r="A40" s="27">
        <v>58</v>
      </c>
      <c r="B40" s="30" t="s">
        <v>134</v>
      </c>
      <c r="C40" s="30" t="s">
        <v>90</v>
      </c>
      <c r="D40" s="30" t="s">
        <v>28</v>
      </c>
      <c r="E40" s="31" t="s">
        <v>149</v>
      </c>
      <c r="F40" s="31" t="s">
        <v>25</v>
      </c>
      <c r="G40" s="36" t="s">
        <v>345</v>
      </c>
      <c r="H40" s="32" t="s">
        <v>322</v>
      </c>
      <c r="I40" s="40" t="s">
        <v>325</v>
      </c>
      <c r="J40" s="33">
        <v>33847000</v>
      </c>
      <c r="K40" s="34">
        <v>77</v>
      </c>
    </row>
    <row r="41" spans="1:11" ht="30" customHeight="1">
      <c r="A41" s="27">
        <v>59</v>
      </c>
      <c r="B41" s="30" t="s">
        <v>88</v>
      </c>
      <c r="C41" s="30" t="s">
        <v>51</v>
      </c>
      <c r="D41" s="30" t="s">
        <v>150</v>
      </c>
      <c r="E41" s="31" t="s">
        <v>57</v>
      </c>
      <c r="F41" s="31" t="s">
        <v>151</v>
      </c>
      <c r="G41" s="36" t="s">
        <v>357</v>
      </c>
      <c r="H41" s="32" t="s">
        <v>322</v>
      </c>
      <c r="I41" s="40" t="s">
        <v>358</v>
      </c>
      <c r="J41" s="33">
        <v>11396000</v>
      </c>
      <c r="K41" s="34">
        <v>78</v>
      </c>
    </row>
    <row r="42" spans="1:11" ht="30" customHeight="1">
      <c r="A42" s="27">
        <v>62</v>
      </c>
      <c r="B42" s="30" t="s">
        <v>89</v>
      </c>
      <c r="C42" s="30" t="s">
        <v>51</v>
      </c>
      <c r="D42" s="30" t="s">
        <v>152</v>
      </c>
      <c r="E42" s="31" t="s">
        <v>147</v>
      </c>
      <c r="F42" s="31" t="s">
        <v>162</v>
      </c>
      <c r="G42" s="36" t="s">
        <v>357</v>
      </c>
      <c r="H42" s="32" t="s">
        <v>322</v>
      </c>
      <c r="I42" s="40" t="s">
        <v>343</v>
      </c>
      <c r="J42" s="33">
        <v>21670000</v>
      </c>
      <c r="K42" s="34">
        <v>81</v>
      </c>
    </row>
    <row r="43" spans="1:11" ht="30" customHeight="1">
      <c r="A43" s="27">
        <v>63</v>
      </c>
      <c r="B43" s="30" t="s">
        <v>89</v>
      </c>
      <c r="C43" s="30" t="s">
        <v>51</v>
      </c>
      <c r="D43" s="30" t="s">
        <v>153</v>
      </c>
      <c r="E43" s="31" t="s">
        <v>143</v>
      </c>
      <c r="F43" s="31" t="s">
        <v>29</v>
      </c>
      <c r="G43" s="36" t="s">
        <v>357</v>
      </c>
      <c r="H43" s="32" t="s">
        <v>322</v>
      </c>
      <c r="I43" s="40" t="s">
        <v>358</v>
      </c>
      <c r="J43" s="33">
        <v>18315000</v>
      </c>
      <c r="K43" s="34">
        <v>72</v>
      </c>
    </row>
    <row r="44" spans="1:11" ht="30" customHeight="1">
      <c r="A44" s="27">
        <v>64</v>
      </c>
      <c r="B44" s="30" t="s">
        <v>89</v>
      </c>
      <c r="C44" s="30" t="s">
        <v>51</v>
      </c>
      <c r="D44" s="30" t="s">
        <v>154</v>
      </c>
      <c r="E44" s="31" t="s">
        <v>118</v>
      </c>
      <c r="F44" s="31" t="s">
        <v>103</v>
      </c>
      <c r="G44" s="36" t="s">
        <v>357</v>
      </c>
      <c r="H44" s="32" t="s">
        <v>322</v>
      </c>
      <c r="I44" s="40" t="s">
        <v>352</v>
      </c>
      <c r="J44" s="33">
        <v>20097000</v>
      </c>
      <c r="K44" s="34">
        <v>74</v>
      </c>
    </row>
    <row r="45" spans="1:11" ht="30" customHeight="1">
      <c r="A45" s="27">
        <v>65</v>
      </c>
      <c r="B45" s="30" t="s">
        <v>89</v>
      </c>
      <c r="C45" s="30" t="s">
        <v>51</v>
      </c>
      <c r="D45" s="30" t="s">
        <v>155</v>
      </c>
      <c r="E45" s="31" t="s">
        <v>118</v>
      </c>
      <c r="F45" s="31" t="s">
        <v>163</v>
      </c>
      <c r="G45" s="36" t="s">
        <v>357</v>
      </c>
      <c r="H45" s="32" t="s">
        <v>322</v>
      </c>
      <c r="I45" s="40" t="s">
        <v>343</v>
      </c>
      <c r="J45" s="33">
        <v>19624000</v>
      </c>
      <c r="K45" s="34">
        <v>72</v>
      </c>
    </row>
    <row r="46" spans="1:11" ht="30" customHeight="1">
      <c r="A46" s="27">
        <v>66</v>
      </c>
      <c r="B46" s="30" t="s">
        <v>89</v>
      </c>
      <c r="C46" s="30" t="s">
        <v>108</v>
      </c>
      <c r="D46" s="30" t="s">
        <v>156</v>
      </c>
      <c r="E46" s="31" t="s">
        <v>143</v>
      </c>
      <c r="F46" s="31" t="s">
        <v>64</v>
      </c>
      <c r="G46" s="36" t="s">
        <v>357</v>
      </c>
      <c r="H46" s="32" t="s">
        <v>322</v>
      </c>
      <c r="I46" s="40" t="s">
        <v>352</v>
      </c>
      <c r="J46" s="33">
        <v>13321000</v>
      </c>
      <c r="K46" s="34">
        <v>77</v>
      </c>
    </row>
    <row r="47" spans="1:11" ht="30" customHeight="1">
      <c r="A47" s="27">
        <v>67</v>
      </c>
      <c r="B47" s="30" t="s">
        <v>89</v>
      </c>
      <c r="C47" s="30" t="s">
        <v>108</v>
      </c>
      <c r="D47" s="30" t="s">
        <v>157</v>
      </c>
      <c r="E47" s="31" t="s">
        <v>143</v>
      </c>
      <c r="F47" s="31" t="s">
        <v>145</v>
      </c>
      <c r="G47" s="36" t="s">
        <v>345</v>
      </c>
      <c r="H47" s="32" t="s">
        <v>322</v>
      </c>
      <c r="I47" s="40" t="s">
        <v>358</v>
      </c>
      <c r="J47" s="33">
        <v>10010000</v>
      </c>
      <c r="K47" s="34">
        <v>77</v>
      </c>
    </row>
    <row r="48" spans="1:11" ht="30" customHeight="1">
      <c r="A48" s="27">
        <v>68</v>
      </c>
      <c r="B48" s="30" t="s">
        <v>88</v>
      </c>
      <c r="C48" s="30" t="s">
        <v>51</v>
      </c>
      <c r="D48" s="30" t="s">
        <v>158</v>
      </c>
      <c r="E48" s="31" t="s">
        <v>159</v>
      </c>
      <c r="F48" s="31" t="s">
        <v>164</v>
      </c>
      <c r="G48" s="36" t="s">
        <v>357</v>
      </c>
      <c r="H48" s="32" t="s">
        <v>322</v>
      </c>
      <c r="I48" s="40" t="s">
        <v>359</v>
      </c>
      <c r="J48" s="33">
        <v>18689000</v>
      </c>
      <c r="K48" s="34">
        <v>78</v>
      </c>
    </row>
    <row r="49" spans="1:11" ht="30" customHeight="1">
      <c r="A49" s="27">
        <v>69</v>
      </c>
      <c r="B49" s="30" t="s">
        <v>88</v>
      </c>
      <c r="C49" s="35" t="s">
        <v>113</v>
      </c>
      <c r="D49" s="30" t="s">
        <v>160</v>
      </c>
      <c r="E49" s="31" t="s">
        <v>161</v>
      </c>
      <c r="F49" s="31" t="s">
        <v>64</v>
      </c>
      <c r="G49" s="36" t="s">
        <v>357</v>
      </c>
      <c r="H49" s="32" t="s">
        <v>322</v>
      </c>
      <c r="I49" s="40" t="s">
        <v>323</v>
      </c>
      <c r="J49" s="33">
        <v>16236000</v>
      </c>
      <c r="K49" s="34">
        <v>77</v>
      </c>
    </row>
    <row r="50" spans="1:11" ht="30" customHeight="1">
      <c r="A50" s="27">
        <v>72</v>
      </c>
      <c r="B50" s="30" t="s">
        <v>49</v>
      </c>
      <c r="C50" s="30" t="s">
        <v>53</v>
      </c>
      <c r="D50" s="30" t="s">
        <v>165</v>
      </c>
      <c r="E50" s="31" t="s">
        <v>166</v>
      </c>
      <c r="F50" s="31" t="s">
        <v>167</v>
      </c>
      <c r="G50" s="36" t="s">
        <v>360</v>
      </c>
      <c r="H50" s="32" t="s">
        <v>322</v>
      </c>
      <c r="I50" s="40" t="s">
        <v>341</v>
      </c>
      <c r="J50" s="33">
        <v>14465000</v>
      </c>
      <c r="K50" s="34">
        <v>72</v>
      </c>
    </row>
    <row r="51" spans="1:11" ht="30" customHeight="1">
      <c r="A51" s="27">
        <v>74</v>
      </c>
      <c r="B51" s="30" t="s">
        <v>48</v>
      </c>
      <c r="C51" s="30" t="s">
        <v>51</v>
      </c>
      <c r="D51" s="30" t="s">
        <v>168</v>
      </c>
      <c r="E51" s="31" t="s">
        <v>169</v>
      </c>
      <c r="F51" s="31" t="s">
        <v>170</v>
      </c>
      <c r="G51" s="36" t="s">
        <v>345</v>
      </c>
      <c r="H51" s="32" t="s">
        <v>322</v>
      </c>
      <c r="I51" s="40" t="s">
        <v>341</v>
      </c>
      <c r="J51" s="33">
        <v>5423000</v>
      </c>
      <c r="K51" s="34">
        <v>73</v>
      </c>
    </row>
    <row r="52" spans="1:11" ht="30" customHeight="1">
      <c r="A52" s="27">
        <v>78</v>
      </c>
      <c r="B52" s="30" t="s">
        <v>89</v>
      </c>
      <c r="C52" s="30" t="s">
        <v>108</v>
      </c>
      <c r="D52" s="30" t="s">
        <v>171</v>
      </c>
      <c r="E52" s="31" t="s">
        <v>127</v>
      </c>
      <c r="F52" s="31" t="s">
        <v>178</v>
      </c>
      <c r="G52" s="36" t="s">
        <v>360</v>
      </c>
      <c r="H52" s="32" t="s">
        <v>322</v>
      </c>
      <c r="I52" s="40" t="s">
        <v>361</v>
      </c>
      <c r="J52" s="33">
        <v>19998000</v>
      </c>
      <c r="K52" s="34">
        <v>75</v>
      </c>
    </row>
    <row r="53" spans="1:11" ht="30" customHeight="1">
      <c r="A53" s="27">
        <v>79</v>
      </c>
      <c r="B53" s="30" t="s">
        <v>89</v>
      </c>
      <c r="C53" s="30" t="s">
        <v>45</v>
      </c>
      <c r="D53" s="30" t="s">
        <v>172</v>
      </c>
      <c r="E53" s="31" t="s">
        <v>173</v>
      </c>
      <c r="F53" s="31" t="s">
        <v>179</v>
      </c>
      <c r="G53" s="36" t="s">
        <v>347</v>
      </c>
      <c r="H53" s="32" t="s">
        <v>322</v>
      </c>
      <c r="I53" s="40" t="s">
        <v>346</v>
      </c>
      <c r="J53" s="33">
        <v>5346000</v>
      </c>
      <c r="K53" s="34">
        <v>75</v>
      </c>
    </row>
    <row r="54" spans="1:11" ht="30" customHeight="1">
      <c r="A54" s="27">
        <v>80</v>
      </c>
      <c r="B54" s="30" t="s">
        <v>89</v>
      </c>
      <c r="C54" s="30" t="s">
        <v>45</v>
      </c>
      <c r="D54" s="30" t="s">
        <v>174</v>
      </c>
      <c r="E54" s="31" t="s">
        <v>175</v>
      </c>
      <c r="F54" s="31" t="s">
        <v>180</v>
      </c>
      <c r="G54" s="36" t="s">
        <v>362</v>
      </c>
      <c r="H54" s="32" t="s">
        <v>322</v>
      </c>
      <c r="I54" s="40" t="s">
        <v>337</v>
      </c>
      <c r="J54" s="33">
        <v>6820000</v>
      </c>
      <c r="K54" s="34">
        <v>76</v>
      </c>
    </row>
    <row r="55" spans="1:11" ht="30" customHeight="1">
      <c r="A55" s="27">
        <v>81</v>
      </c>
      <c r="B55" s="30" t="s">
        <v>89</v>
      </c>
      <c r="C55" s="30" t="s">
        <v>45</v>
      </c>
      <c r="D55" s="30" t="s">
        <v>176</v>
      </c>
      <c r="E55" s="31" t="s">
        <v>177</v>
      </c>
      <c r="F55" s="31" t="s">
        <v>181</v>
      </c>
      <c r="G55" s="36" t="s">
        <v>347</v>
      </c>
      <c r="H55" s="32" t="s">
        <v>322</v>
      </c>
      <c r="I55" s="40" t="s">
        <v>328</v>
      </c>
      <c r="J55" s="33">
        <v>7590000</v>
      </c>
      <c r="K55" s="34">
        <v>75</v>
      </c>
    </row>
    <row r="56" spans="1:11" ht="30" customHeight="1">
      <c r="A56" s="27">
        <v>83</v>
      </c>
      <c r="B56" s="30" t="s">
        <v>49</v>
      </c>
      <c r="C56" s="30" t="s">
        <v>52</v>
      </c>
      <c r="D56" s="30" t="s">
        <v>182</v>
      </c>
      <c r="E56" s="31" t="s">
        <v>30</v>
      </c>
      <c r="F56" s="31" t="s">
        <v>66</v>
      </c>
      <c r="G56" s="36" t="s">
        <v>360</v>
      </c>
      <c r="H56" s="32" t="s">
        <v>322</v>
      </c>
      <c r="I56" s="40" t="s">
        <v>363</v>
      </c>
      <c r="J56" s="33">
        <v>31757000</v>
      </c>
      <c r="K56" s="34">
        <v>81</v>
      </c>
    </row>
    <row r="57" spans="1:11" ht="30" customHeight="1">
      <c r="A57" s="27">
        <v>85</v>
      </c>
      <c r="B57" s="30" t="s">
        <v>48</v>
      </c>
      <c r="C57" s="30" t="s">
        <v>51</v>
      </c>
      <c r="D57" s="30" t="s">
        <v>183</v>
      </c>
      <c r="E57" s="31" t="s">
        <v>118</v>
      </c>
      <c r="F57" s="31" t="s">
        <v>106</v>
      </c>
      <c r="G57" s="36" t="s">
        <v>360</v>
      </c>
      <c r="H57" s="32" t="s">
        <v>322</v>
      </c>
      <c r="I57" s="40" t="s">
        <v>337</v>
      </c>
      <c r="J57" s="33">
        <v>13255000</v>
      </c>
      <c r="K57" s="34">
        <v>75</v>
      </c>
    </row>
    <row r="58" spans="1:11" ht="30" customHeight="1">
      <c r="A58" s="27">
        <v>86</v>
      </c>
      <c r="B58" s="30" t="s">
        <v>89</v>
      </c>
      <c r="C58" s="30" t="s">
        <v>108</v>
      </c>
      <c r="D58" s="30" t="s">
        <v>184</v>
      </c>
      <c r="E58" s="31" t="s">
        <v>118</v>
      </c>
      <c r="F58" s="31" t="s">
        <v>192</v>
      </c>
      <c r="G58" s="36" t="s">
        <v>362</v>
      </c>
      <c r="H58" s="32" t="s">
        <v>322</v>
      </c>
      <c r="I58" s="40" t="s">
        <v>351</v>
      </c>
      <c r="J58" s="33">
        <v>5742000</v>
      </c>
      <c r="K58" s="34">
        <v>72</v>
      </c>
    </row>
    <row r="59" spans="1:11" ht="30" customHeight="1">
      <c r="A59" s="27">
        <v>87</v>
      </c>
      <c r="B59" s="30" t="s">
        <v>20</v>
      </c>
      <c r="C59" s="30" t="s">
        <v>108</v>
      </c>
      <c r="D59" s="30" t="s">
        <v>185</v>
      </c>
      <c r="E59" s="31" t="s">
        <v>57</v>
      </c>
      <c r="F59" s="31" t="s">
        <v>178</v>
      </c>
      <c r="G59" s="36" t="s">
        <v>362</v>
      </c>
      <c r="H59" s="32" t="s">
        <v>322</v>
      </c>
      <c r="I59" s="40" t="s">
        <v>358</v>
      </c>
      <c r="J59" s="33">
        <v>7590000</v>
      </c>
      <c r="K59" s="34">
        <v>75</v>
      </c>
    </row>
    <row r="60" spans="1:11" ht="30" customHeight="1">
      <c r="A60" s="27">
        <v>88</v>
      </c>
      <c r="B60" s="30" t="s">
        <v>89</v>
      </c>
      <c r="C60" s="30" t="s">
        <v>51</v>
      </c>
      <c r="D60" s="30" t="s">
        <v>186</v>
      </c>
      <c r="E60" s="31" t="s">
        <v>118</v>
      </c>
      <c r="F60" s="31" t="s">
        <v>193</v>
      </c>
      <c r="G60" s="36" t="s">
        <v>360</v>
      </c>
      <c r="H60" s="32" t="s">
        <v>322</v>
      </c>
      <c r="I60" s="40" t="s">
        <v>364</v>
      </c>
      <c r="J60" s="33">
        <v>15202000</v>
      </c>
      <c r="K60" s="34">
        <v>76</v>
      </c>
    </row>
    <row r="61" spans="1:11" ht="30" customHeight="1">
      <c r="A61" s="27">
        <v>89</v>
      </c>
      <c r="B61" s="30" t="s">
        <v>89</v>
      </c>
      <c r="C61" s="30" t="s">
        <v>51</v>
      </c>
      <c r="D61" s="30" t="s">
        <v>187</v>
      </c>
      <c r="E61" s="31" t="s">
        <v>188</v>
      </c>
      <c r="F61" s="31" t="s">
        <v>194</v>
      </c>
      <c r="G61" s="36" t="s">
        <v>360</v>
      </c>
      <c r="H61" s="32" t="s">
        <v>322</v>
      </c>
      <c r="I61" s="40" t="s">
        <v>365</v>
      </c>
      <c r="J61" s="33">
        <v>23793000</v>
      </c>
      <c r="K61" s="34">
        <v>75</v>
      </c>
    </row>
    <row r="62" spans="1:11" ht="30" customHeight="1">
      <c r="A62" s="27">
        <v>90</v>
      </c>
      <c r="B62" s="30" t="s">
        <v>89</v>
      </c>
      <c r="C62" s="30" t="s">
        <v>51</v>
      </c>
      <c r="D62" s="30" t="s">
        <v>189</v>
      </c>
      <c r="E62" s="31" t="s">
        <v>190</v>
      </c>
      <c r="F62" s="31" t="s">
        <v>64</v>
      </c>
      <c r="G62" s="36" t="s">
        <v>360</v>
      </c>
      <c r="H62" s="32" t="s">
        <v>322</v>
      </c>
      <c r="I62" s="40" t="s">
        <v>361</v>
      </c>
      <c r="J62" s="33">
        <v>19998000</v>
      </c>
      <c r="K62" s="34">
        <v>77</v>
      </c>
    </row>
    <row r="63" spans="1:11" ht="30" customHeight="1">
      <c r="A63" s="27">
        <v>91</v>
      </c>
      <c r="B63" s="30" t="s">
        <v>89</v>
      </c>
      <c r="C63" s="30" t="s">
        <v>51</v>
      </c>
      <c r="D63" s="30" t="s">
        <v>191</v>
      </c>
      <c r="E63" s="31" t="s">
        <v>118</v>
      </c>
      <c r="F63" s="31" t="s">
        <v>195</v>
      </c>
      <c r="G63" s="36" t="s">
        <v>360</v>
      </c>
      <c r="H63" s="32" t="s">
        <v>322</v>
      </c>
      <c r="I63" s="40" t="s">
        <v>366</v>
      </c>
      <c r="J63" s="33">
        <v>23177000</v>
      </c>
      <c r="K63" s="34">
        <v>69</v>
      </c>
    </row>
    <row r="64" spans="1:11" ht="30" customHeight="1">
      <c r="A64" s="27">
        <v>93</v>
      </c>
      <c r="B64" s="30" t="s">
        <v>20</v>
      </c>
      <c r="C64" s="30" t="s">
        <v>45</v>
      </c>
      <c r="D64" s="30" t="s">
        <v>196</v>
      </c>
      <c r="E64" s="31" t="s">
        <v>197</v>
      </c>
      <c r="F64" s="31" t="s">
        <v>180</v>
      </c>
      <c r="G64" s="36" t="s">
        <v>362</v>
      </c>
      <c r="H64" s="32" t="s">
        <v>322</v>
      </c>
      <c r="I64" s="40" t="s">
        <v>351</v>
      </c>
      <c r="J64" s="33">
        <v>6171000</v>
      </c>
      <c r="K64" s="34">
        <v>80</v>
      </c>
    </row>
    <row r="65" spans="1:11" ht="30" customHeight="1">
      <c r="A65" s="27">
        <v>94</v>
      </c>
      <c r="B65" s="30" t="s">
        <v>48</v>
      </c>
      <c r="C65" s="30" t="s">
        <v>50</v>
      </c>
      <c r="D65" s="30" t="s">
        <v>198</v>
      </c>
      <c r="E65" s="31" t="s">
        <v>118</v>
      </c>
      <c r="F65" s="31" t="s">
        <v>87</v>
      </c>
      <c r="G65" s="36" t="s">
        <v>367</v>
      </c>
      <c r="H65" s="32" t="s">
        <v>322</v>
      </c>
      <c r="I65" s="40" t="s">
        <v>355</v>
      </c>
      <c r="J65" s="33">
        <v>6490000</v>
      </c>
      <c r="K65" s="34">
        <v>74</v>
      </c>
    </row>
    <row r="66" spans="1:11" ht="30" customHeight="1">
      <c r="A66" s="27">
        <v>100</v>
      </c>
      <c r="B66" s="30" t="s">
        <v>89</v>
      </c>
      <c r="C66" s="30" t="s">
        <v>51</v>
      </c>
      <c r="D66" s="30" t="s">
        <v>199</v>
      </c>
      <c r="E66" s="31" t="s">
        <v>99</v>
      </c>
      <c r="F66" s="31" t="s">
        <v>203</v>
      </c>
      <c r="G66" s="36" t="s">
        <v>368</v>
      </c>
      <c r="H66" s="32" t="s">
        <v>322</v>
      </c>
      <c r="I66" s="40" t="s">
        <v>358</v>
      </c>
      <c r="J66" s="33">
        <v>18249000</v>
      </c>
      <c r="K66" s="34">
        <v>78</v>
      </c>
    </row>
    <row r="67" spans="1:11" ht="30" customHeight="1">
      <c r="A67" s="27">
        <v>101</v>
      </c>
      <c r="B67" s="30" t="s">
        <v>31</v>
      </c>
      <c r="C67" s="30" t="s">
        <v>47</v>
      </c>
      <c r="D67" s="30" t="s">
        <v>32</v>
      </c>
      <c r="E67" s="31" t="s">
        <v>200</v>
      </c>
      <c r="F67" s="31" t="s">
        <v>78</v>
      </c>
      <c r="G67" s="36" t="s">
        <v>368</v>
      </c>
      <c r="H67" s="32" t="s">
        <v>322</v>
      </c>
      <c r="I67" s="40" t="s">
        <v>352</v>
      </c>
      <c r="J67" s="33">
        <v>9493000</v>
      </c>
      <c r="K67" s="34">
        <v>79</v>
      </c>
    </row>
    <row r="68" spans="1:11" ht="30" customHeight="1">
      <c r="A68" s="27">
        <v>102</v>
      </c>
      <c r="B68" s="30" t="s">
        <v>48</v>
      </c>
      <c r="C68" s="30" t="s">
        <v>50</v>
      </c>
      <c r="D68" s="30" t="s">
        <v>201</v>
      </c>
      <c r="E68" s="31" t="s">
        <v>202</v>
      </c>
      <c r="F68" s="31" t="s">
        <v>204</v>
      </c>
      <c r="G68" s="36" t="s">
        <v>367</v>
      </c>
      <c r="H68" s="32" t="s">
        <v>322</v>
      </c>
      <c r="I68" s="40" t="s">
        <v>369</v>
      </c>
      <c r="J68" s="33">
        <v>5753000</v>
      </c>
      <c r="K68" s="34">
        <v>73</v>
      </c>
    </row>
    <row r="69" spans="1:11" ht="30" customHeight="1">
      <c r="A69" s="27">
        <v>105</v>
      </c>
      <c r="B69" s="30" t="s">
        <v>31</v>
      </c>
      <c r="C69" s="30" t="s">
        <v>50</v>
      </c>
      <c r="D69" s="30" t="s">
        <v>205</v>
      </c>
      <c r="E69" s="31" t="s">
        <v>206</v>
      </c>
      <c r="F69" s="31" t="s">
        <v>207</v>
      </c>
      <c r="G69" s="36" t="s">
        <v>367</v>
      </c>
      <c r="H69" s="32" t="s">
        <v>322</v>
      </c>
      <c r="I69" s="40" t="s">
        <v>370</v>
      </c>
      <c r="J69" s="33">
        <v>6622000</v>
      </c>
      <c r="K69" s="34">
        <v>74</v>
      </c>
    </row>
    <row r="70" spans="1:11" ht="30" customHeight="1">
      <c r="A70" s="27">
        <v>109</v>
      </c>
      <c r="B70" s="30" t="s">
        <v>89</v>
      </c>
      <c r="C70" s="30" t="s">
        <v>51</v>
      </c>
      <c r="D70" s="30" t="s">
        <v>208</v>
      </c>
      <c r="E70" s="31" t="s">
        <v>110</v>
      </c>
      <c r="F70" s="31" t="s">
        <v>209</v>
      </c>
      <c r="G70" s="36" t="s">
        <v>368</v>
      </c>
      <c r="H70" s="32" t="s">
        <v>322</v>
      </c>
      <c r="I70" s="40" t="s">
        <v>371</v>
      </c>
      <c r="J70" s="33">
        <v>16940000</v>
      </c>
      <c r="K70" s="34">
        <v>79</v>
      </c>
    </row>
    <row r="71" spans="1:11" ht="30" customHeight="1">
      <c r="A71" s="27">
        <v>111</v>
      </c>
      <c r="B71" s="30" t="s">
        <v>89</v>
      </c>
      <c r="C71" s="30" t="s">
        <v>51</v>
      </c>
      <c r="D71" s="30" t="s">
        <v>210</v>
      </c>
      <c r="E71" s="31" t="s">
        <v>211</v>
      </c>
      <c r="F71" s="31" t="s">
        <v>163</v>
      </c>
      <c r="G71" s="36" t="s">
        <v>372</v>
      </c>
      <c r="H71" s="32" t="s">
        <v>322</v>
      </c>
      <c r="I71" s="40" t="s">
        <v>373</v>
      </c>
      <c r="J71" s="33">
        <v>5159000</v>
      </c>
      <c r="K71" s="34">
        <v>73</v>
      </c>
    </row>
    <row r="72" spans="1:11" ht="30" customHeight="1">
      <c r="A72" s="27">
        <v>112</v>
      </c>
      <c r="B72" s="30" t="s">
        <v>49</v>
      </c>
      <c r="C72" s="30" t="s">
        <v>45</v>
      </c>
      <c r="D72" s="30" t="s">
        <v>212</v>
      </c>
      <c r="E72" s="31" t="s">
        <v>63</v>
      </c>
      <c r="F72" s="31" t="s">
        <v>69</v>
      </c>
      <c r="G72" s="36" t="s">
        <v>374</v>
      </c>
      <c r="H72" s="32" t="s">
        <v>322</v>
      </c>
      <c r="I72" s="40" t="s">
        <v>325</v>
      </c>
      <c r="J72" s="33">
        <v>5610000</v>
      </c>
      <c r="K72" s="34">
        <v>72</v>
      </c>
    </row>
    <row r="73" spans="1:11" ht="30" customHeight="1">
      <c r="A73" s="27">
        <v>115</v>
      </c>
      <c r="B73" s="30" t="s">
        <v>20</v>
      </c>
      <c r="C73" s="30" t="s">
        <v>47</v>
      </c>
      <c r="D73" s="30" t="s">
        <v>213</v>
      </c>
      <c r="E73" s="31" t="s">
        <v>214</v>
      </c>
      <c r="F73" s="31" t="s">
        <v>131</v>
      </c>
      <c r="G73" s="36" t="s">
        <v>375</v>
      </c>
      <c r="H73" s="32" t="s">
        <v>322</v>
      </c>
      <c r="I73" s="40" t="s">
        <v>376</v>
      </c>
      <c r="J73" s="33">
        <v>20966000</v>
      </c>
      <c r="K73" s="34">
        <v>74</v>
      </c>
    </row>
    <row r="74" spans="1:11" ht="30" customHeight="1">
      <c r="A74" s="27">
        <v>117</v>
      </c>
      <c r="B74" s="30" t="s">
        <v>89</v>
      </c>
      <c r="C74" s="30" t="s">
        <v>51</v>
      </c>
      <c r="D74" s="30" t="s">
        <v>215</v>
      </c>
      <c r="E74" s="31" t="s">
        <v>110</v>
      </c>
      <c r="F74" s="31" t="s">
        <v>209</v>
      </c>
      <c r="G74" s="36" t="s">
        <v>372</v>
      </c>
      <c r="H74" s="32" t="s">
        <v>322</v>
      </c>
      <c r="I74" s="40" t="s">
        <v>377</v>
      </c>
      <c r="J74" s="33">
        <v>8635000</v>
      </c>
      <c r="K74" s="34">
        <v>73</v>
      </c>
    </row>
    <row r="75" spans="1:11" ht="30" customHeight="1">
      <c r="A75" s="27">
        <v>118</v>
      </c>
      <c r="B75" s="30" t="s">
        <v>89</v>
      </c>
      <c r="C75" s="30" t="s">
        <v>51</v>
      </c>
      <c r="D75" s="30" t="s">
        <v>216</v>
      </c>
      <c r="E75" s="31" t="s">
        <v>110</v>
      </c>
      <c r="F75" s="31" t="s">
        <v>131</v>
      </c>
      <c r="G75" s="36" t="s">
        <v>375</v>
      </c>
      <c r="H75" s="32" t="s">
        <v>322</v>
      </c>
      <c r="I75" s="40" t="s">
        <v>358</v>
      </c>
      <c r="J75" s="33">
        <v>18667000</v>
      </c>
      <c r="K75" s="34">
        <v>73</v>
      </c>
    </row>
    <row r="76" spans="1:11" ht="30" customHeight="1">
      <c r="A76" s="27">
        <v>119</v>
      </c>
      <c r="B76" s="30" t="s">
        <v>88</v>
      </c>
      <c r="C76" s="30" t="s">
        <v>51</v>
      </c>
      <c r="D76" s="30" t="s">
        <v>217</v>
      </c>
      <c r="E76" s="31" t="s">
        <v>127</v>
      </c>
      <c r="F76" s="31" t="s">
        <v>218</v>
      </c>
      <c r="G76" s="36" t="s">
        <v>378</v>
      </c>
      <c r="H76" s="32" t="s">
        <v>322</v>
      </c>
      <c r="I76" s="40" t="s">
        <v>379</v>
      </c>
      <c r="J76" s="33">
        <v>7172000</v>
      </c>
      <c r="K76" s="34">
        <v>75</v>
      </c>
    </row>
    <row r="77" spans="1:11" ht="30" customHeight="1">
      <c r="A77" s="27">
        <v>122</v>
      </c>
      <c r="B77" s="30" t="s">
        <v>219</v>
      </c>
      <c r="C77" s="35" t="s">
        <v>113</v>
      </c>
      <c r="D77" s="30" t="s">
        <v>220</v>
      </c>
      <c r="E77" s="31" t="s">
        <v>221</v>
      </c>
      <c r="F77" s="31" t="s">
        <v>193</v>
      </c>
      <c r="G77" s="36" t="s">
        <v>378</v>
      </c>
      <c r="H77" s="32" t="s">
        <v>322</v>
      </c>
      <c r="I77" s="40" t="s">
        <v>379</v>
      </c>
      <c r="J77" s="33">
        <v>6171000</v>
      </c>
      <c r="K77" s="34">
        <v>76</v>
      </c>
    </row>
    <row r="78" spans="1:11" ht="30" customHeight="1">
      <c r="A78" s="27">
        <v>123</v>
      </c>
      <c r="B78" s="30" t="s">
        <v>219</v>
      </c>
      <c r="C78" s="30" t="s">
        <v>50</v>
      </c>
      <c r="D78" s="30" t="s">
        <v>222</v>
      </c>
      <c r="E78" s="31" t="s">
        <v>81</v>
      </c>
      <c r="F78" s="31" t="s">
        <v>131</v>
      </c>
      <c r="G78" s="36" t="s">
        <v>360</v>
      </c>
      <c r="H78" s="32" t="s">
        <v>322</v>
      </c>
      <c r="I78" s="40" t="s">
        <v>361</v>
      </c>
      <c r="J78" s="33">
        <v>6952000</v>
      </c>
      <c r="K78" s="34">
        <v>71</v>
      </c>
    </row>
    <row r="79" spans="1:11" ht="30" customHeight="1">
      <c r="A79" s="27">
        <v>124</v>
      </c>
      <c r="B79" s="30" t="s">
        <v>219</v>
      </c>
      <c r="C79" s="30" t="s">
        <v>51</v>
      </c>
      <c r="D79" s="30" t="s">
        <v>223</v>
      </c>
      <c r="E79" s="31" t="s">
        <v>224</v>
      </c>
      <c r="F79" s="31" t="s">
        <v>227</v>
      </c>
      <c r="G79" s="36" t="s">
        <v>360</v>
      </c>
      <c r="H79" s="32" t="s">
        <v>322</v>
      </c>
      <c r="I79" s="40" t="s">
        <v>380</v>
      </c>
      <c r="J79" s="33">
        <v>8382000</v>
      </c>
      <c r="K79" s="34">
        <v>73</v>
      </c>
    </row>
    <row r="80" spans="1:11" ht="30" customHeight="1">
      <c r="A80" s="27">
        <v>125</v>
      </c>
      <c r="B80" s="30" t="s">
        <v>49</v>
      </c>
      <c r="C80" s="30" t="s">
        <v>45</v>
      </c>
      <c r="D80" s="30" t="s">
        <v>225</v>
      </c>
      <c r="E80" s="31" t="s">
        <v>226</v>
      </c>
      <c r="F80" s="31" t="s">
        <v>228</v>
      </c>
      <c r="G80" s="36" t="s">
        <v>381</v>
      </c>
      <c r="H80" s="32" t="s">
        <v>322</v>
      </c>
      <c r="I80" s="40" t="s">
        <v>323</v>
      </c>
      <c r="J80" s="33">
        <v>19448000</v>
      </c>
      <c r="K80" s="34">
        <v>75</v>
      </c>
    </row>
    <row r="81" spans="1:11" ht="30" customHeight="1">
      <c r="A81" s="27">
        <v>130</v>
      </c>
      <c r="B81" s="30" t="s">
        <v>89</v>
      </c>
      <c r="C81" s="30" t="s">
        <v>45</v>
      </c>
      <c r="D81" s="30" t="s">
        <v>229</v>
      </c>
      <c r="E81" s="31" t="s">
        <v>230</v>
      </c>
      <c r="F81" s="31" t="s">
        <v>179</v>
      </c>
      <c r="G81" s="36" t="s">
        <v>381</v>
      </c>
      <c r="H81" s="32" t="s">
        <v>322</v>
      </c>
      <c r="I81" s="40" t="s">
        <v>351</v>
      </c>
      <c r="J81" s="33">
        <v>14267000</v>
      </c>
      <c r="K81" s="34">
        <v>76</v>
      </c>
    </row>
    <row r="82" spans="1:11" ht="30" customHeight="1">
      <c r="A82" s="27">
        <v>131</v>
      </c>
      <c r="B82" s="30" t="s">
        <v>89</v>
      </c>
      <c r="C82" s="30" t="s">
        <v>47</v>
      </c>
      <c r="D82" s="30" t="s">
        <v>231</v>
      </c>
      <c r="E82" s="31" t="s">
        <v>190</v>
      </c>
      <c r="F82" s="31" t="s">
        <v>203</v>
      </c>
      <c r="G82" s="36" t="s">
        <v>381</v>
      </c>
      <c r="H82" s="32" t="s">
        <v>322</v>
      </c>
      <c r="I82" s="40" t="s">
        <v>382</v>
      </c>
      <c r="J82" s="33">
        <v>15103000</v>
      </c>
      <c r="K82" s="34">
        <v>75</v>
      </c>
    </row>
    <row r="83" spans="1:11" ht="30" customHeight="1">
      <c r="A83" s="27">
        <v>132</v>
      </c>
      <c r="B83" s="30" t="s">
        <v>89</v>
      </c>
      <c r="C83" s="30" t="s">
        <v>47</v>
      </c>
      <c r="D83" s="30" t="s">
        <v>232</v>
      </c>
      <c r="E83" s="31" t="s">
        <v>188</v>
      </c>
      <c r="F83" s="31" t="s">
        <v>64</v>
      </c>
      <c r="G83" s="36" t="s">
        <v>381</v>
      </c>
      <c r="H83" s="32" t="s">
        <v>322</v>
      </c>
      <c r="I83" s="40" t="s">
        <v>351</v>
      </c>
      <c r="J83" s="33">
        <v>11286000</v>
      </c>
      <c r="K83" s="34">
        <v>80</v>
      </c>
    </row>
    <row r="84" spans="1:11" ht="30" customHeight="1">
      <c r="A84" s="27">
        <v>133</v>
      </c>
      <c r="B84" s="30" t="s">
        <v>89</v>
      </c>
      <c r="C84" s="30" t="s">
        <v>51</v>
      </c>
      <c r="D84" s="30" t="s">
        <v>233</v>
      </c>
      <c r="E84" s="31" t="s">
        <v>118</v>
      </c>
      <c r="F84" s="31" t="s">
        <v>163</v>
      </c>
      <c r="G84" s="36" t="s">
        <v>383</v>
      </c>
      <c r="H84" s="32" t="s">
        <v>322</v>
      </c>
      <c r="I84" s="40" t="s">
        <v>384</v>
      </c>
      <c r="J84" s="33">
        <v>8547000</v>
      </c>
      <c r="K84" s="34">
        <v>73</v>
      </c>
    </row>
    <row r="85" spans="1:11" ht="30" customHeight="1">
      <c r="A85" s="27">
        <v>135</v>
      </c>
      <c r="B85" s="30" t="s">
        <v>89</v>
      </c>
      <c r="C85" s="30" t="s">
        <v>108</v>
      </c>
      <c r="D85" s="30" t="s">
        <v>234</v>
      </c>
      <c r="E85" s="31" t="s">
        <v>110</v>
      </c>
      <c r="F85" s="31" t="s">
        <v>131</v>
      </c>
      <c r="G85" s="36" t="s">
        <v>383</v>
      </c>
      <c r="H85" s="32" t="s">
        <v>322</v>
      </c>
      <c r="I85" s="40" t="s">
        <v>323</v>
      </c>
      <c r="J85" s="33">
        <v>7711000</v>
      </c>
      <c r="K85" s="34">
        <v>74</v>
      </c>
    </row>
    <row r="86" spans="1:11" ht="30" customHeight="1">
      <c r="A86" s="27">
        <v>140</v>
      </c>
      <c r="B86" s="30" t="s">
        <v>134</v>
      </c>
      <c r="C86" s="30" t="s">
        <v>235</v>
      </c>
      <c r="D86" s="30" t="s">
        <v>236</v>
      </c>
      <c r="E86" s="31" t="s">
        <v>237</v>
      </c>
      <c r="F86" s="31" t="s">
        <v>238</v>
      </c>
      <c r="G86" s="36" t="s">
        <v>385</v>
      </c>
      <c r="H86" s="32" t="s">
        <v>322</v>
      </c>
      <c r="I86" s="40" t="s">
        <v>380</v>
      </c>
      <c r="J86" s="33">
        <v>8184000</v>
      </c>
      <c r="K86" s="34">
        <v>74</v>
      </c>
    </row>
    <row r="87" spans="1:11" ht="30" customHeight="1">
      <c r="A87" s="27">
        <v>143</v>
      </c>
      <c r="B87" s="30" t="s">
        <v>89</v>
      </c>
      <c r="C87" s="30" t="s">
        <v>47</v>
      </c>
      <c r="D87" s="30" t="s">
        <v>239</v>
      </c>
      <c r="E87" s="31" t="s">
        <v>206</v>
      </c>
      <c r="F87" s="31" t="s">
        <v>105</v>
      </c>
      <c r="G87" s="36" t="s">
        <v>340</v>
      </c>
      <c r="H87" s="32" t="s">
        <v>322</v>
      </c>
      <c r="I87" s="40" t="s">
        <v>325</v>
      </c>
      <c r="J87" s="33">
        <v>5412000</v>
      </c>
      <c r="K87" s="34">
        <v>75</v>
      </c>
    </row>
    <row r="88" spans="1:11" ht="30" customHeight="1">
      <c r="A88" s="27">
        <v>149</v>
      </c>
      <c r="B88" s="30" t="s">
        <v>79</v>
      </c>
      <c r="C88" s="30" t="s">
        <v>46</v>
      </c>
      <c r="D88" s="30" t="s">
        <v>240</v>
      </c>
      <c r="E88" s="31" t="s">
        <v>241</v>
      </c>
      <c r="F88" s="31" t="s">
        <v>164</v>
      </c>
      <c r="G88" s="36" t="s">
        <v>386</v>
      </c>
      <c r="H88" s="32" t="s">
        <v>322</v>
      </c>
      <c r="I88" s="40" t="s">
        <v>350</v>
      </c>
      <c r="J88" s="33">
        <v>9383000</v>
      </c>
      <c r="K88" s="34">
        <v>75</v>
      </c>
    </row>
    <row r="89" spans="1:11" ht="30" customHeight="1">
      <c r="A89" s="27">
        <v>158</v>
      </c>
      <c r="B89" s="30" t="s">
        <v>89</v>
      </c>
      <c r="C89" s="30" t="s">
        <v>47</v>
      </c>
      <c r="D89" s="30" t="s">
        <v>242</v>
      </c>
      <c r="E89" s="31" t="s">
        <v>147</v>
      </c>
      <c r="F89" s="31" t="s">
        <v>102</v>
      </c>
      <c r="G89" s="36" t="s">
        <v>387</v>
      </c>
      <c r="H89" s="32" t="s">
        <v>322</v>
      </c>
      <c r="I89" s="40" t="s">
        <v>350</v>
      </c>
      <c r="J89" s="33">
        <v>11011000</v>
      </c>
      <c r="K89" s="34">
        <v>77</v>
      </c>
    </row>
    <row r="90" spans="1:11" ht="30" customHeight="1">
      <c r="A90" s="27">
        <v>159</v>
      </c>
      <c r="B90" s="30" t="s">
        <v>88</v>
      </c>
      <c r="C90" s="30" t="s">
        <v>46</v>
      </c>
      <c r="D90" s="30" t="s">
        <v>243</v>
      </c>
      <c r="E90" s="31" t="s">
        <v>118</v>
      </c>
      <c r="F90" s="31" t="s">
        <v>163</v>
      </c>
      <c r="G90" s="36" t="s">
        <v>388</v>
      </c>
      <c r="H90" s="32" t="s">
        <v>322</v>
      </c>
      <c r="I90" s="40" t="s">
        <v>350</v>
      </c>
      <c r="J90" s="33">
        <v>5951000</v>
      </c>
      <c r="K90" s="34">
        <v>73</v>
      </c>
    </row>
    <row r="91" spans="1:11" ht="30" customHeight="1">
      <c r="A91" s="27">
        <v>165</v>
      </c>
      <c r="B91" s="30" t="s">
        <v>31</v>
      </c>
      <c r="C91" s="30" t="s">
        <v>90</v>
      </c>
      <c r="D91" s="30" t="s">
        <v>244</v>
      </c>
      <c r="E91" s="31" t="s">
        <v>245</v>
      </c>
      <c r="F91" s="31" t="s">
        <v>103</v>
      </c>
      <c r="G91" s="36" t="s">
        <v>389</v>
      </c>
      <c r="H91" s="32" t="s">
        <v>322</v>
      </c>
      <c r="I91" s="40" t="s">
        <v>361</v>
      </c>
      <c r="J91" s="33">
        <v>7469000</v>
      </c>
      <c r="K91" s="34">
        <v>76</v>
      </c>
    </row>
    <row r="92" spans="1:11" ht="30" customHeight="1">
      <c r="A92" s="27">
        <v>171</v>
      </c>
      <c r="B92" s="30" t="s">
        <v>31</v>
      </c>
      <c r="C92" s="30" t="s">
        <v>90</v>
      </c>
      <c r="D92" s="30" t="s">
        <v>246</v>
      </c>
      <c r="E92" s="31" t="s">
        <v>247</v>
      </c>
      <c r="F92" s="31" t="s">
        <v>248</v>
      </c>
      <c r="G92" s="36" t="s">
        <v>389</v>
      </c>
      <c r="H92" s="32" t="s">
        <v>322</v>
      </c>
      <c r="I92" s="40" t="s">
        <v>361</v>
      </c>
      <c r="J92" s="33">
        <v>8360000</v>
      </c>
      <c r="K92" s="34">
        <v>79</v>
      </c>
    </row>
    <row r="93" spans="1:11" ht="30" customHeight="1">
      <c r="A93" s="27">
        <v>173</v>
      </c>
      <c r="B93" s="30" t="s">
        <v>31</v>
      </c>
      <c r="C93" s="30" t="s">
        <v>51</v>
      </c>
      <c r="D93" s="30" t="s">
        <v>249</v>
      </c>
      <c r="E93" s="31" t="s">
        <v>250</v>
      </c>
      <c r="F93" s="31" t="s">
        <v>251</v>
      </c>
      <c r="G93" s="36" t="s">
        <v>390</v>
      </c>
      <c r="H93" s="32" t="s">
        <v>322</v>
      </c>
      <c r="I93" s="40" t="s">
        <v>391</v>
      </c>
      <c r="J93" s="33">
        <v>5203000</v>
      </c>
      <c r="K93" s="34">
        <v>75</v>
      </c>
    </row>
    <row r="94" spans="1:11" ht="30" customHeight="1">
      <c r="A94" s="27">
        <v>175</v>
      </c>
      <c r="B94" s="30" t="s">
        <v>89</v>
      </c>
      <c r="C94" s="30" t="s">
        <v>47</v>
      </c>
      <c r="D94" s="30" t="s">
        <v>252</v>
      </c>
      <c r="E94" s="31" t="s">
        <v>147</v>
      </c>
      <c r="F94" s="31" t="s">
        <v>162</v>
      </c>
      <c r="G94" s="36" t="s">
        <v>387</v>
      </c>
      <c r="H94" s="32" t="s">
        <v>322</v>
      </c>
      <c r="I94" s="40" t="s">
        <v>392</v>
      </c>
      <c r="J94" s="33">
        <v>10593000</v>
      </c>
      <c r="K94" s="34">
        <v>78</v>
      </c>
    </row>
    <row r="95" spans="1:11" ht="30" customHeight="1">
      <c r="A95" s="27">
        <v>176</v>
      </c>
      <c r="B95" s="30" t="s">
        <v>89</v>
      </c>
      <c r="C95" s="30" t="s">
        <v>47</v>
      </c>
      <c r="D95" s="30" t="s">
        <v>253</v>
      </c>
      <c r="E95" s="31" t="s">
        <v>254</v>
      </c>
      <c r="F95" s="31" t="s">
        <v>64</v>
      </c>
      <c r="G95" s="36" t="s">
        <v>387</v>
      </c>
      <c r="H95" s="32" t="s">
        <v>322</v>
      </c>
      <c r="I95" s="40" t="s">
        <v>392</v>
      </c>
      <c r="J95" s="33">
        <v>11737000</v>
      </c>
      <c r="K95" s="34">
        <v>76</v>
      </c>
    </row>
    <row r="96" spans="1:11" ht="30" customHeight="1">
      <c r="A96" s="27">
        <v>177</v>
      </c>
      <c r="B96" s="30" t="s">
        <v>49</v>
      </c>
      <c r="C96" s="30" t="s">
        <v>53</v>
      </c>
      <c r="D96" s="30" t="s">
        <v>255</v>
      </c>
      <c r="E96" s="31" t="s">
        <v>166</v>
      </c>
      <c r="F96" s="31" t="s">
        <v>65</v>
      </c>
      <c r="G96" s="36" t="s">
        <v>393</v>
      </c>
      <c r="H96" s="32" t="s">
        <v>322</v>
      </c>
      <c r="I96" s="40" t="s">
        <v>337</v>
      </c>
      <c r="J96" s="33">
        <v>8294000</v>
      </c>
      <c r="K96" s="34">
        <v>74</v>
      </c>
    </row>
    <row r="97" spans="1:11" ht="30" customHeight="1">
      <c r="A97" s="27">
        <v>178</v>
      </c>
      <c r="B97" s="30" t="s">
        <v>20</v>
      </c>
      <c r="C97" s="30" t="s">
        <v>108</v>
      </c>
      <c r="D97" s="30" t="s">
        <v>256</v>
      </c>
      <c r="E97" s="31" t="s">
        <v>257</v>
      </c>
      <c r="F97" s="31" t="s">
        <v>65</v>
      </c>
      <c r="G97" s="36" t="s">
        <v>394</v>
      </c>
      <c r="H97" s="32" t="s">
        <v>322</v>
      </c>
      <c r="I97" s="40" t="s">
        <v>350</v>
      </c>
      <c r="J97" s="33">
        <v>8965000</v>
      </c>
      <c r="K97" s="34">
        <v>75</v>
      </c>
    </row>
    <row r="98" spans="1:11" ht="30" customHeight="1">
      <c r="A98" s="27">
        <v>180</v>
      </c>
      <c r="B98" s="30" t="s">
        <v>89</v>
      </c>
      <c r="C98" s="30" t="s">
        <v>47</v>
      </c>
      <c r="D98" s="30" t="s">
        <v>258</v>
      </c>
      <c r="E98" s="31" t="s">
        <v>259</v>
      </c>
      <c r="F98" s="31" t="s">
        <v>103</v>
      </c>
      <c r="G98" s="36" t="s">
        <v>393</v>
      </c>
      <c r="H98" s="32" t="s">
        <v>322</v>
      </c>
      <c r="I98" s="40" t="s">
        <v>395</v>
      </c>
      <c r="J98" s="33">
        <v>5588000</v>
      </c>
      <c r="K98" s="34">
        <v>77</v>
      </c>
    </row>
    <row r="99" spans="1:11" ht="30" customHeight="1">
      <c r="A99" s="27">
        <v>182</v>
      </c>
      <c r="B99" s="30" t="s">
        <v>89</v>
      </c>
      <c r="C99" s="30" t="s">
        <v>47</v>
      </c>
      <c r="D99" s="30" t="s">
        <v>260</v>
      </c>
      <c r="E99" s="31" t="s">
        <v>254</v>
      </c>
      <c r="F99" s="31" t="s">
        <v>64</v>
      </c>
      <c r="G99" s="36" t="s">
        <v>394</v>
      </c>
      <c r="H99" s="32" t="s">
        <v>322</v>
      </c>
      <c r="I99" s="40" t="s">
        <v>361</v>
      </c>
      <c r="J99" s="33">
        <v>5412000</v>
      </c>
      <c r="K99" s="34">
        <v>76</v>
      </c>
    </row>
    <row r="100" spans="1:11" ht="30" customHeight="1">
      <c r="A100" s="27">
        <v>193</v>
      </c>
      <c r="B100" s="30" t="s">
        <v>49</v>
      </c>
      <c r="C100" s="30" t="s">
        <v>261</v>
      </c>
      <c r="D100" s="30" t="s">
        <v>262</v>
      </c>
      <c r="E100" s="31" t="s">
        <v>263</v>
      </c>
      <c r="F100" s="31" t="s">
        <v>33</v>
      </c>
      <c r="G100" s="36" t="s">
        <v>396</v>
      </c>
      <c r="H100" s="32" t="s">
        <v>322</v>
      </c>
      <c r="I100" s="40" t="s">
        <v>397</v>
      </c>
      <c r="J100" s="33">
        <v>5390000</v>
      </c>
      <c r="K100" s="34">
        <v>72</v>
      </c>
    </row>
    <row r="101" spans="1:11" ht="30" customHeight="1">
      <c r="A101" s="27" t="s">
        <v>264</v>
      </c>
      <c r="B101" s="30" t="s">
        <v>48</v>
      </c>
      <c r="C101" s="30" t="s">
        <v>51</v>
      </c>
      <c r="D101" s="30" t="s">
        <v>282</v>
      </c>
      <c r="E101" s="31" t="s">
        <v>283</v>
      </c>
      <c r="F101" s="31" t="s">
        <v>29</v>
      </c>
      <c r="G101" s="36" t="s">
        <v>398</v>
      </c>
      <c r="H101" s="32" t="s">
        <v>322</v>
      </c>
      <c r="I101" s="40" t="s">
        <v>399</v>
      </c>
      <c r="J101" s="33">
        <v>84953000</v>
      </c>
      <c r="K101" s="34">
        <v>78</v>
      </c>
    </row>
    <row r="102" spans="1:11" ht="30" customHeight="1">
      <c r="A102" s="27" t="s">
        <v>265</v>
      </c>
      <c r="B102" s="30" t="s">
        <v>20</v>
      </c>
      <c r="C102" s="30" t="s">
        <v>108</v>
      </c>
      <c r="D102" s="30" t="s">
        <v>284</v>
      </c>
      <c r="E102" s="31" t="s">
        <v>94</v>
      </c>
      <c r="F102" s="31" t="s">
        <v>308</v>
      </c>
      <c r="G102" s="36" t="s">
        <v>400</v>
      </c>
      <c r="H102" s="32" t="s">
        <v>322</v>
      </c>
      <c r="I102" s="40" t="s">
        <v>401</v>
      </c>
      <c r="J102" s="33">
        <v>50336000</v>
      </c>
      <c r="K102" s="34">
        <v>78</v>
      </c>
    </row>
    <row r="103" spans="1:11" ht="30" customHeight="1">
      <c r="A103" s="27" t="s">
        <v>266</v>
      </c>
      <c r="B103" s="30" t="s">
        <v>20</v>
      </c>
      <c r="C103" s="30" t="s">
        <v>51</v>
      </c>
      <c r="D103" s="30" t="s">
        <v>285</v>
      </c>
      <c r="E103" s="31" t="s">
        <v>286</v>
      </c>
      <c r="F103" s="31" t="s">
        <v>25</v>
      </c>
      <c r="G103" s="36" t="s">
        <v>402</v>
      </c>
      <c r="H103" s="32" t="s">
        <v>322</v>
      </c>
      <c r="I103" s="40" t="s">
        <v>403</v>
      </c>
      <c r="J103" s="33">
        <v>17358000</v>
      </c>
      <c r="K103" s="34">
        <v>74</v>
      </c>
    </row>
    <row r="104" spans="1:11" ht="30" customHeight="1">
      <c r="A104" s="27" t="s">
        <v>267</v>
      </c>
      <c r="B104" s="30" t="s">
        <v>88</v>
      </c>
      <c r="C104" s="30" t="s">
        <v>51</v>
      </c>
      <c r="D104" s="30" t="s">
        <v>287</v>
      </c>
      <c r="E104" s="31" t="s">
        <v>81</v>
      </c>
      <c r="F104" s="31" t="s">
        <v>23</v>
      </c>
      <c r="G104" s="36" t="s">
        <v>404</v>
      </c>
      <c r="H104" s="32" t="s">
        <v>322</v>
      </c>
      <c r="I104" s="40" t="s">
        <v>340</v>
      </c>
      <c r="J104" s="33">
        <v>129030000</v>
      </c>
      <c r="K104" s="34">
        <v>77</v>
      </c>
    </row>
    <row r="105" spans="1:11" ht="30" customHeight="1">
      <c r="A105" s="27" t="s">
        <v>268</v>
      </c>
      <c r="B105" s="30" t="s">
        <v>20</v>
      </c>
      <c r="C105" s="30" t="s">
        <v>108</v>
      </c>
      <c r="D105" s="30" t="s">
        <v>288</v>
      </c>
      <c r="E105" s="31" t="s">
        <v>289</v>
      </c>
      <c r="F105" s="31" t="s">
        <v>34</v>
      </c>
      <c r="G105" s="36" t="s">
        <v>405</v>
      </c>
      <c r="H105" s="32" t="s">
        <v>322</v>
      </c>
      <c r="I105" s="40" t="s">
        <v>406</v>
      </c>
      <c r="J105" s="33">
        <v>12595000</v>
      </c>
      <c r="K105" s="34">
        <v>73</v>
      </c>
    </row>
    <row r="106" spans="1:11" ht="30" customHeight="1">
      <c r="A106" s="27" t="s">
        <v>269</v>
      </c>
      <c r="B106" s="30" t="s">
        <v>20</v>
      </c>
      <c r="C106" s="30" t="s">
        <v>108</v>
      </c>
      <c r="D106" s="30" t="s">
        <v>290</v>
      </c>
      <c r="E106" s="31" t="s">
        <v>289</v>
      </c>
      <c r="F106" s="31" t="s">
        <v>35</v>
      </c>
      <c r="G106" s="36" t="s">
        <v>405</v>
      </c>
      <c r="H106" s="32" t="s">
        <v>322</v>
      </c>
      <c r="I106" s="40" t="s">
        <v>401</v>
      </c>
      <c r="J106" s="33">
        <v>15752000</v>
      </c>
      <c r="K106" s="34">
        <v>74</v>
      </c>
    </row>
    <row r="107" spans="1:11" ht="30" customHeight="1">
      <c r="A107" s="27" t="s">
        <v>270</v>
      </c>
      <c r="B107" s="30" t="s">
        <v>49</v>
      </c>
      <c r="C107" s="30" t="s">
        <v>70</v>
      </c>
      <c r="D107" s="30" t="s">
        <v>291</v>
      </c>
      <c r="E107" s="31" t="s">
        <v>226</v>
      </c>
      <c r="F107" s="31" t="s">
        <v>36</v>
      </c>
      <c r="G107" s="36" t="s">
        <v>405</v>
      </c>
      <c r="H107" s="32" t="s">
        <v>322</v>
      </c>
      <c r="I107" s="40" t="s">
        <v>407</v>
      </c>
      <c r="J107" s="33">
        <v>36927000</v>
      </c>
      <c r="K107" s="34">
        <v>76</v>
      </c>
    </row>
    <row r="108" spans="1:11" ht="30" customHeight="1">
      <c r="A108" s="27" t="s">
        <v>271</v>
      </c>
      <c r="B108" s="30" t="s">
        <v>20</v>
      </c>
      <c r="C108" s="30" t="s">
        <v>108</v>
      </c>
      <c r="D108" s="30" t="s">
        <v>292</v>
      </c>
      <c r="E108" s="31" t="s">
        <v>214</v>
      </c>
      <c r="F108" s="31" t="s">
        <v>37</v>
      </c>
      <c r="G108" s="36" t="s">
        <v>408</v>
      </c>
      <c r="H108" s="32" t="s">
        <v>322</v>
      </c>
      <c r="I108" s="40" t="s">
        <v>340</v>
      </c>
      <c r="J108" s="33">
        <v>13552000</v>
      </c>
      <c r="K108" s="34">
        <v>75</v>
      </c>
    </row>
    <row r="109" spans="1:11" ht="30" customHeight="1">
      <c r="A109" s="27" t="s">
        <v>272</v>
      </c>
      <c r="B109" s="30" t="s">
        <v>20</v>
      </c>
      <c r="C109" s="30" t="s">
        <v>45</v>
      </c>
      <c r="D109" s="30" t="s">
        <v>293</v>
      </c>
      <c r="E109" s="31" t="s">
        <v>294</v>
      </c>
      <c r="F109" s="31" t="s">
        <v>309</v>
      </c>
      <c r="G109" s="36" t="s">
        <v>409</v>
      </c>
      <c r="H109" s="32" t="s">
        <v>322</v>
      </c>
      <c r="I109" s="40" t="s">
        <v>401</v>
      </c>
      <c r="J109" s="33">
        <v>6171000</v>
      </c>
      <c r="K109" s="34">
        <v>76</v>
      </c>
    </row>
    <row r="110" spans="1:11" ht="30" customHeight="1">
      <c r="A110" s="27" t="s">
        <v>273</v>
      </c>
      <c r="B110" s="30" t="s">
        <v>20</v>
      </c>
      <c r="C110" s="30" t="s">
        <v>45</v>
      </c>
      <c r="D110" s="30" t="s">
        <v>295</v>
      </c>
      <c r="E110" s="31" t="s">
        <v>296</v>
      </c>
      <c r="F110" s="31" t="s">
        <v>309</v>
      </c>
      <c r="G110" s="36" t="s">
        <v>409</v>
      </c>
      <c r="H110" s="32" t="s">
        <v>322</v>
      </c>
      <c r="I110" s="40" t="s">
        <v>401</v>
      </c>
      <c r="J110" s="33">
        <v>6776000</v>
      </c>
      <c r="K110" s="34">
        <v>76</v>
      </c>
    </row>
    <row r="111" spans="1:11" ht="30" customHeight="1">
      <c r="A111" s="27" t="s">
        <v>274</v>
      </c>
      <c r="B111" s="30" t="s">
        <v>49</v>
      </c>
      <c r="C111" s="30" t="s">
        <v>70</v>
      </c>
      <c r="D111" s="30" t="s">
        <v>297</v>
      </c>
      <c r="E111" s="31" t="s">
        <v>38</v>
      </c>
      <c r="F111" s="31" t="s">
        <v>33</v>
      </c>
      <c r="G111" s="36" t="s">
        <v>410</v>
      </c>
      <c r="H111" s="32" t="s">
        <v>322</v>
      </c>
      <c r="I111" s="40" t="s">
        <v>345</v>
      </c>
      <c r="J111" s="33">
        <v>6655000</v>
      </c>
      <c r="K111" s="34">
        <v>73</v>
      </c>
    </row>
    <row r="112" spans="1:11" ht="30" customHeight="1">
      <c r="A112" s="27" t="s">
        <v>275</v>
      </c>
      <c r="B112" s="30" t="s">
        <v>20</v>
      </c>
      <c r="C112" s="30" t="s">
        <v>51</v>
      </c>
      <c r="D112" s="30" t="s">
        <v>298</v>
      </c>
      <c r="E112" s="31" t="s">
        <v>254</v>
      </c>
      <c r="F112" s="31" t="s">
        <v>36</v>
      </c>
      <c r="G112" s="36" t="s">
        <v>411</v>
      </c>
      <c r="H112" s="32" t="s">
        <v>322</v>
      </c>
      <c r="I112" s="40" t="s">
        <v>335</v>
      </c>
      <c r="J112" s="33">
        <v>21527000</v>
      </c>
      <c r="K112" s="34">
        <v>79</v>
      </c>
    </row>
    <row r="113" spans="1:11" ht="30" customHeight="1">
      <c r="A113" s="27" t="s">
        <v>276</v>
      </c>
      <c r="B113" s="30" t="s">
        <v>48</v>
      </c>
      <c r="C113" s="30" t="s">
        <v>50</v>
      </c>
      <c r="D113" s="30" t="s">
        <v>299</v>
      </c>
      <c r="E113" s="31" t="s">
        <v>300</v>
      </c>
      <c r="F113" s="31" t="s">
        <v>39</v>
      </c>
      <c r="G113" s="36" t="s">
        <v>411</v>
      </c>
      <c r="H113" s="32" t="s">
        <v>322</v>
      </c>
      <c r="I113" s="40" t="s">
        <v>412</v>
      </c>
      <c r="J113" s="33">
        <v>10307000</v>
      </c>
      <c r="K113" s="34">
        <v>76</v>
      </c>
    </row>
    <row r="114" spans="1:11" ht="30" customHeight="1">
      <c r="A114" s="27" t="s">
        <v>277</v>
      </c>
      <c r="B114" s="30" t="s">
        <v>20</v>
      </c>
      <c r="C114" s="30" t="s">
        <v>51</v>
      </c>
      <c r="D114" s="30" t="s">
        <v>301</v>
      </c>
      <c r="E114" s="31" t="s">
        <v>302</v>
      </c>
      <c r="F114" s="31" t="s">
        <v>40</v>
      </c>
      <c r="G114" s="36" t="s">
        <v>411</v>
      </c>
      <c r="H114" s="32" t="s">
        <v>322</v>
      </c>
      <c r="I114" s="40" t="s">
        <v>413</v>
      </c>
      <c r="J114" s="33">
        <v>13860000</v>
      </c>
      <c r="K114" s="34">
        <v>74</v>
      </c>
    </row>
    <row r="115" spans="1:11" ht="30" customHeight="1">
      <c r="A115" s="27" t="s">
        <v>278</v>
      </c>
      <c r="B115" s="30" t="s">
        <v>89</v>
      </c>
      <c r="C115" s="30" t="s">
        <v>51</v>
      </c>
      <c r="D115" s="30" t="s">
        <v>303</v>
      </c>
      <c r="E115" s="31" t="s">
        <v>147</v>
      </c>
      <c r="F115" s="31" t="s">
        <v>21</v>
      </c>
      <c r="G115" s="36" t="s">
        <v>411</v>
      </c>
      <c r="H115" s="32" t="s">
        <v>322</v>
      </c>
      <c r="I115" s="40" t="s">
        <v>413</v>
      </c>
      <c r="J115" s="33">
        <v>18953000</v>
      </c>
      <c r="K115" s="34">
        <v>79</v>
      </c>
    </row>
    <row r="116" spans="1:11" ht="30" customHeight="1">
      <c r="A116" s="27" t="s">
        <v>279</v>
      </c>
      <c r="B116" s="30" t="s">
        <v>88</v>
      </c>
      <c r="C116" s="30" t="s">
        <v>51</v>
      </c>
      <c r="D116" s="30" t="s">
        <v>304</v>
      </c>
      <c r="E116" s="31" t="s">
        <v>305</v>
      </c>
      <c r="F116" s="31" t="s">
        <v>35</v>
      </c>
      <c r="G116" s="36" t="s">
        <v>411</v>
      </c>
      <c r="H116" s="32" t="s">
        <v>322</v>
      </c>
      <c r="I116" s="40" t="s">
        <v>414</v>
      </c>
      <c r="J116" s="33">
        <v>37796000</v>
      </c>
      <c r="K116" s="34">
        <v>80</v>
      </c>
    </row>
    <row r="117" spans="1:11" ht="30" customHeight="1">
      <c r="A117" s="27" t="s">
        <v>280</v>
      </c>
      <c r="B117" s="30" t="s">
        <v>49</v>
      </c>
      <c r="C117" s="30" t="s">
        <v>281</v>
      </c>
      <c r="D117" s="30" t="s">
        <v>306</v>
      </c>
      <c r="E117" s="31" t="s">
        <v>307</v>
      </c>
      <c r="F117" s="31" t="s">
        <v>41</v>
      </c>
      <c r="G117" s="36" t="s">
        <v>411</v>
      </c>
      <c r="H117" s="32" t="s">
        <v>322</v>
      </c>
      <c r="I117" s="40" t="s">
        <v>327</v>
      </c>
      <c r="J117" s="33">
        <v>43714000</v>
      </c>
      <c r="K117" s="34">
        <v>76</v>
      </c>
    </row>
    <row r="118" spans="1:11" ht="30" customHeight="1">
      <c r="A118" s="27" t="s">
        <v>310</v>
      </c>
      <c r="B118" s="30" t="s">
        <v>20</v>
      </c>
      <c r="C118" s="30" t="s">
        <v>50</v>
      </c>
      <c r="D118" s="30" t="s">
        <v>312</v>
      </c>
      <c r="E118" s="31" t="s">
        <v>118</v>
      </c>
      <c r="F118" s="31" t="s">
        <v>27</v>
      </c>
      <c r="G118" s="36" t="s">
        <v>415</v>
      </c>
      <c r="H118" s="32" t="s">
        <v>322</v>
      </c>
      <c r="I118" s="40" t="s">
        <v>416</v>
      </c>
      <c r="J118" s="33">
        <v>9570000</v>
      </c>
      <c r="K118" s="34">
        <v>73</v>
      </c>
    </row>
    <row r="119" spans="1:11" ht="30" customHeight="1">
      <c r="A119" s="27" t="s">
        <v>311</v>
      </c>
      <c r="B119" s="30" t="s">
        <v>79</v>
      </c>
      <c r="C119" s="30" t="s">
        <v>50</v>
      </c>
      <c r="D119" s="30" t="s">
        <v>313</v>
      </c>
      <c r="E119" s="31" t="s">
        <v>314</v>
      </c>
      <c r="F119" s="31" t="s">
        <v>42</v>
      </c>
      <c r="G119" s="36" t="s">
        <v>415</v>
      </c>
      <c r="H119" s="32" t="s">
        <v>322</v>
      </c>
      <c r="I119" s="40" t="s">
        <v>417</v>
      </c>
      <c r="J119" s="33">
        <v>8778000</v>
      </c>
      <c r="K119" s="34">
        <v>77</v>
      </c>
    </row>
    <row r="120" spans="1:11" ht="30" customHeight="1">
      <c r="A120" s="27" t="s">
        <v>315</v>
      </c>
      <c r="B120" s="30" t="s">
        <v>31</v>
      </c>
      <c r="C120" s="30" t="s">
        <v>50</v>
      </c>
      <c r="D120" s="30" t="s">
        <v>317</v>
      </c>
      <c r="E120" s="31" t="s">
        <v>202</v>
      </c>
      <c r="F120" s="31" t="s">
        <v>29</v>
      </c>
      <c r="G120" s="36" t="s">
        <v>415</v>
      </c>
      <c r="H120" s="32" t="s">
        <v>322</v>
      </c>
      <c r="I120" s="40" t="s">
        <v>418</v>
      </c>
      <c r="J120" s="33">
        <v>5324000</v>
      </c>
      <c r="K120" s="34">
        <v>74</v>
      </c>
    </row>
    <row r="121" spans="1:11" ht="30" customHeight="1">
      <c r="A121" s="27" t="s">
        <v>316</v>
      </c>
      <c r="B121" s="30" t="s">
        <v>79</v>
      </c>
      <c r="C121" s="30" t="s">
        <v>50</v>
      </c>
      <c r="D121" s="30" t="s">
        <v>318</v>
      </c>
      <c r="E121" s="31" t="s">
        <v>118</v>
      </c>
      <c r="F121" s="31" t="s">
        <v>43</v>
      </c>
      <c r="G121" s="36" t="s">
        <v>415</v>
      </c>
      <c r="H121" s="32" t="s">
        <v>322</v>
      </c>
      <c r="I121" s="40" t="s">
        <v>417</v>
      </c>
      <c r="J121" s="33">
        <v>7304000</v>
      </c>
      <c r="K121" s="34">
        <v>78</v>
      </c>
    </row>
    <row r="122" spans="1:11" ht="30" customHeight="1">
      <c r="A122" s="27" t="s">
        <v>319</v>
      </c>
      <c r="B122" s="30" t="s">
        <v>88</v>
      </c>
      <c r="C122" s="30" t="s">
        <v>46</v>
      </c>
      <c r="D122" s="30" t="s">
        <v>320</v>
      </c>
      <c r="E122" s="31" t="s">
        <v>101</v>
      </c>
      <c r="F122" s="31" t="s">
        <v>44</v>
      </c>
      <c r="G122" s="36" t="s">
        <v>419</v>
      </c>
      <c r="H122" s="32" t="s">
        <v>322</v>
      </c>
      <c r="I122" s="40" t="s">
        <v>420</v>
      </c>
      <c r="J122" s="33">
        <v>6259000</v>
      </c>
      <c r="K122" s="34">
        <v>76</v>
      </c>
    </row>
  </sheetData>
  <sheetProtection/>
  <mergeCells count="1">
    <mergeCell ref="G1:I1"/>
  </mergeCells>
  <conditionalFormatting sqref="A2:A122">
    <cfRule type="expression" priority="14" dxfId="0" stopIfTrue="1">
      <formula>$BS2&gt;0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6" r:id="rId1"/>
  <headerFooter>
    <oddFooter>&amp;C- &amp;P - &amp;R工事成績評定一覧（令和3年度）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zoomScale="110" zoomScaleNormal="110" zoomScaleSheetLayoutView="100" zoomScalePageLayoutView="0" workbookViewId="0" topLeftCell="B4">
      <selection activeCell="E2" sqref="E2"/>
    </sheetView>
  </sheetViews>
  <sheetFormatPr defaultColWidth="10.50390625" defaultRowHeight="13.5"/>
  <cols>
    <col min="1" max="1" width="30.125" style="6" customWidth="1"/>
    <col min="2" max="2" width="13.875" style="6" bestFit="1" customWidth="1"/>
    <col min="3" max="4" width="33.75390625" style="6" customWidth="1"/>
    <col min="5" max="5" width="10.75390625" style="6" bestFit="1" customWidth="1"/>
    <col min="6" max="6" width="10.50390625" style="6" bestFit="1" customWidth="1"/>
    <col min="7" max="16384" width="10.50390625" style="6" customWidth="1"/>
  </cols>
  <sheetData>
    <row r="1" spans="2:5" ht="22.5" customHeight="1">
      <c r="B1" s="46" t="str">
        <f>"契約管理番号第 "&amp;E1&amp;" 号"</f>
        <v>契約管理番号第 1 号</v>
      </c>
      <c r="C1" s="46"/>
      <c r="E1" s="7">
        <v>1</v>
      </c>
    </row>
    <row r="2" spans="2:4" ht="120" customHeight="1">
      <c r="B2" s="8" t="s">
        <v>4</v>
      </c>
      <c r="C2" s="47">
        <f>F19</f>
        <v>1.003</v>
      </c>
      <c r="D2" s="47"/>
    </row>
    <row r="3" spans="2:4" ht="67.5" customHeight="1">
      <c r="B3" s="8" t="s">
        <v>3</v>
      </c>
      <c r="C3" s="48" t="e">
        <f>VLOOKUP(E1,#REF!,23,FALSE)</f>
        <v>#REF!</v>
      </c>
      <c r="D3" s="48"/>
    </row>
    <row r="4" spans="2:4" ht="67.5" customHeight="1">
      <c r="B4" s="8" t="s">
        <v>0</v>
      </c>
      <c r="C4" s="49" t="e">
        <f>VLOOKUP(E1,#REF!,24,FALSE)</f>
        <v>#REF!</v>
      </c>
      <c r="D4" s="49"/>
    </row>
    <row r="5" spans="2:4" ht="67.5" customHeight="1">
      <c r="B5" s="9" t="s">
        <v>10</v>
      </c>
      <c r="C5" s="50" t="str">
        <f>F18&amp;G18&amp;"　"&amp;H18</f>
        <v>平成34年4月26日（火）　13時38分49秒</v>
      </c>
      <c r="D5" s="50"/>
    </row>
    <row r="6" spans="2:4" ht="22.5" customHeight="1">
      <c r="B6" s="10"/>
      <c r="C6" s="11"/>
      <c r="D6" s="11"/>
    </row>
    <row r="7" spans="2:4" ht="22.5" customHeight="1">
      <c r="B7" s="12"/>
      <c r="C7" s="1" t="s">
        <v>8</v>
      </c>
      <c r="D7" s="2" t="s">
        <v>9</v>
      </c>
    </row>
    <row r="8" spans="2:4" ht="33.75" customHeight="1">
      <c r="B8" s="13" t="s">
        <v>6</v>
      </c>
      <c r="C8" s="5" t="e">
        <f>IF(E1="","",VLOOKUP(E1,#REF!,101,FALSE))</f>
        <v>#REF!</v>
      </c>
      <c r="D8" s="5" t="e">
        <f>INT(C8*1.08)</f>
        <v>#REF!</v>
      </c>
    </row>
    <row r="9" spans="2:4" ht="18.75" customHeight="1">
      <c r="B9" s="51" t="s">
        <v>7</v>
      </c>
      <c r="C9" s="3" t="e">
        <f>IF(E1="","",VLOOKUP(E1,#REF!,49,FALSE))</f>
        <v>#REF!</v>
      </c>
      <c r="D9" s="3" t="e">
        <f>INT(C9*1.08)</f>
        <v>#REF!</v>
      </c>
    </row>
    <row r="10" spans="2:7" ht="18.75" customHeight="1">
      <c r="B10" s="52"/>
      <c r="C10" s="4" t="e">
        <f>"（予定価格の "&amp;G10&amp;" ％）"</f>
        <v>#REF!</v>
      </c>
      <c r="D10" s="4" t="e">
        <f>C10</f>
        <v>#REF!</v>
      </c>
      <c r="F10" s="15" t="e">
        <f>ROUND(C9/C8*100,1)</f>
        <v>#REF!</v>
      </c>
      <c r="G10" s="16" t="e">
        <f>TEXT(F10,"#.0")</f>
        <v>#REF!</v>
      </c>
    </row>
    <row r="11" spans="2:4" ht="37.5" customHeight="1">
      <c r="B11" s="13" t="s">
        <v>4</v>
      </c>
      <c r="C11" s="42">
        <f>C2</f>
        <v>1.003</v>
      </c>
      <c r="D11" s="43"/>
    </row>
    <row r="12" spans="2:5" ht="18.75" customHeight="1">
      <c r="B12" s="44" t="s">
        <v>2</v>
      </c>
      <c r="C12" s="17" t="e">
        <f>IF(C11="","",INT(C9*C11))</f>
        <v>#REF!</v>
      </c>
      <c r="D12" s="18" t="e">
        <f>IF(C11="","",INT(C12*1.08))</f>
        <v>#REF!</v>
      </c>
      <c r="E12" s="19" t="e">
        <f>C12</f>
        <v>#REF!</v>
      </c>
    </row>
    <row r="13" spans="2:7" ht="18.75" customHeight="1">
      <c r="B13" s="45"/>
      <c r="C13" s="20" t="e">
        <f>IF(C11="","（予定価格の　　　　％）","（予定価格の "&amp;G13&amp;" ％）")</f>
        <v>#REF!</v>
      </c>
      <c r="D13" s="21" t="e">
        <f>C13</f>
        <v>#REF!</v>
      </c>
      <c r="F13" s="15" t="e">
        <f>ROUND(C12/C8*100,1)</f>
        <v>#REF!</v>
      </c>
      <c r="G13" s="16" t="e">
        <f>TEXT(F13,"#.0")</f>
        <v>#REF!</v>
      </c>
    </row>
    <row r="14" spans="2:4" ht="37.5" customHeight="1">
      <c r="B14" s="14" t="s">
        <v>1</v>
      </c>
      <c r="C14" s="5" t="e">
        <f>IF(E1="","",VLOOKUP(E1,#REF!,43,FALSE))</f>
        <v>#REF!</v>
      </c>
      <c r="D14" s="5" t="e">
        <f>INT(C14*1.08)</f>
        <v>#REF!</v>
      </c>
    </row>
    <row r="15" ht="15"/>
    <row r="16" ht="15"/>
    <row r="17" spans="6:8" ht="15">
      <c r="F17" s="22">
        <f ca="1">TODAY()</f>
        <v>44677</v>
      </c>
      <c r="G17" s="23" t="str">
        <f>TEXT(F17,"aaa")</f>
        <v>火</v>
      </c>
      <c r="H17" s="24">
        <f ca="1">NOW()</f>
        <v>44677.56862789352</v>
      </c>
    </row>
    <row r="18" spans="6:8" ht="15">
      <c r="F18" s="22" t="str">
        <f>TEXT(F17,"平成e年m月d日")</f>
        <v>平成34年4月26日</v>
      </c>
      <c r="G18" s="23" t="str">
        <f>"（"&amp;G17&amp;"）"</f>
        <v>（火）</v>
      </c>
      <c r="H18" s="25" t="str">
        <f>TEXT(H17,"h時mm分ss秒")</f>
        <v>13時38分49秒</v>
      </c>
    </row>
    <row r="19" ht="15">
      <c r="F19" s="26">
        <f ca="1">RANDBETWEEN(995,1005)/1000</f>
        <v>1.003</v>
      </c>
    </row>
  </sheetData>
  <sheetProtection/>
  <mergeCells count="8">
    <mergeCell ref="C11:D11"/>
    <mergeCell ref="B12:B13"/>
    <mergeCell ref="B1:C1"/>
    <mergeCell ref="C2:D2"/>
    <mergeCell ref="C3:D3"/>
    <mergeCell ref="C4:D4"/>
    <mergeCell ref="C5:D5"/>
    <mergeCell ref="B9:B10"/>
  </mergeCell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SB21NJ008</dc:creator>
  <cp:keywords/>
  <dc:description/>
  <cp:lastModifiedBy>小林　良介</cp:lastModifiedBy>
  <cp:lastPrinted>2022-04-25T02:23:20Z</cp:lastPrinted>
  <dcterms:created xsi:type="dcterms:W3CDTF">2006-08-22T05:42:19Z</dcterms:created>
  <dcterms:modified xsi:type="dcterms:W3CDTF">2022-04-26T04:39:01Z</dcterms:modified>
  <cp:category/>
  <cp:version/>
  <cp:contentType/>
  <cp:contentStatus/>
</cp:coreProperties>
</file>