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37\Desktop\"/>
    </mc:Choice>
  </mc:AlternateContent>
  <xr:revisionPtr revIDLastSave="0" documentId="13_ncr:1_{12766D1C-B7B4-4E98-8D7F-3B3E4E0248A7}" xr6:coauthVersionLast="36" xr6:coauthVersionMax="36" xr10:uidLastSave="{00000000-0000-0000-0000-000000000000}"/>
  <bookViews>
    <workbookView xWindow="0" yWindow="0" windowWidth="20490" windowHeight="6705" xr2:uid="{61DCC997-CB94-4079-9BD3-6906E58116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C10" i="1"/>
  <c r="D10" i="1"/>
  <c r="E13" i="1"/>
  <c r="H13" i="1"/>
  <c r="G13" i="1"/>
  <c r="F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H10" i="1"/>
  <c r="G10" i="1"/>
  <c r="F10" i="1"/>
  <c r="E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H4" i="1"/>
  <c r="G4" i="1"/>
  <c r="F4" i="1"/>
  <c r="E4" i="1"/>
  <c r="D4" i="1"/>
  <c r="C4" i="1"/>
  <c r="H3" i="1"/>
  <c r="G3" i="1"/>
  <c r="F3" i="1"/>
  <c r="E3" i="1"/>
  <c r="D3" i="1"/>
  <c r="C3" i="1"/>
  <c r="I10" i="1" l="1"/>
  <c r="I13" i="1"/>
</calcChain>
</file>

<file path=xl/sharedStrings.xml><?xml version="1.0" encoding="utf-8"?>
<sst xmlns="http://schemas.openxmlformats.org/spreadsheetml/2006/main" count="17" uniqueCount="17">
  <si>
    <t>水道事業新料金早見表（税抜）</t>
    <rPh sb="0" eb="2">
      <t>スイドウジ</t>
    </rPh>
    <rPh sb="2" eb="4">
      <t>ジギョウシ</t>
    </rPh>
    <rPh sb="4" eb="7">
      <t>シンリョウキンハ</t>
    </rPh>
    <rPh sb="7" eb="9">
      <t>ハヤミオ</t>
    </rPh>
    <rPh sb="9" eb="10">
      <t>オモテゼ</t>
    </rPh>
    <rPh sb="11" eb="12">
      <t>ゼイヌ</t>
    </rPh>
    <rPh sb="12" eb="13">
      <t>ヌシ</t>
    </rPh>
    <phoneticPr fontId="4"/>
  </si>
  <si>
    <t>基本料金</t>
    <rPh sb="0" eb="2">
      <t>キホンリ</t>
    </rPh>
    <rPh sb="2" eb="4">
      <t>リョウキン</t>
    </rPh>
    <phoneticPr fontId="4"/>
  </si>
  <si>
    <t>1ヶ月の
使用水量
(㎥)</t>
    <rPh sb="2" eb="3">
      <t>ゲツシ</t>
    </rPh>
    <rPh sb="5" eb="7">
      <t>シヨウス</t>
    </rPh>
    <rPh sb="7" eb="9">
      <t>スイリョウ</t>
    </rPh>
    <phoneticPr fontId="4"/>
  </si>
  <si>
    <t>従量料金内訳</t>
    <rPh sb="0" eb="2">
      <t>ジュウリョウリ</t>
    </rPh>
    <rPh sb="2" eb="4">
      <t>リョウキンウ</t>
    </rPh>
    <rPh sb="4" eb="6">
      <t>ウチワケ</t>
    </rPh>
    <phoneticPr fontId="4"/>
  </si>
  <si>
    <t>水道料金
(令和6年4月～)</t>
    <rPh sb="0" eb="2">
      <t>スイドウリ</t>
    </rPh>
    <rPh sb="2" eb="4">
      <t>リョウキンヘ</t>
    </rPh>
    <rPh sb="6" eb="8">
      <t>レイワ</t>
    </rPh>
    <rPh sb="9" eb="10">
      <t>ネン</t>
    </rPh>
    <rPh sb="11" eb="12">
      <t>ガツ</t>
    </rPh>
    <phoneticPr fontId="4"/>
  </si>
  <si>
    <t>従量分単価表</t>
  </si>
  <si>
    <t>区分</t>
    <rPh sb="0" eb="1">
      <t>クブン</t>
    </rPh>
    <phoneticPr fontId="4"/>
  </si>
  <si>
    <t>単価</t>
    <rPh sb="0" eb="1">
      <t>タンカ</t>
    </rPh>
    <phoneticPr fontId="4"/>
  </si>
  <si>
    <t>～8</t>
    <phoneticPr fontId="4"/>
  </si>
  <si>
    <t>9～20</t>
    <phoneticPr fontId="4"/>
  </si>
  <si>
    <t>21～50</t>
  </si>
  <si>
    <t>51～200</t>
  </si>
  <si>
    <t>201～3000</t>
  </si>
  <si>
    <t>3001～</t>
  </si>
  <si>
    <t>※黄色のセルに、お客様の使用中のメーターの口径ごとの基本料金と１ヶ月の使用水量を入力してください。なお、検針票「水道料金等のお知らせ」に記載されている使用水量は、２ヶ月分です。単純に２で割って１ヶ月分に直してから入力してください。</t>
    <rPh sb="1" eb="3">
      <t>キイロキ</t>
    </rPh>
    <rPh sb="9" eb="11">
      <t>キャクサマシ</t>
    </rPh>
    <rPh sb="12" eb="15">
      <t>シヨウチュウコ</t>
    </rPh>
    <rPh sb="21" eb="23">
      <t>コウケイキ</t>
    </rPh>
    <rPh sb="26" eb="28">
      <t>キホンリ</t>
    </rPh>
    <rPh sb="28" eb="30">
      <t>リョウキンゲ</t>
    </rPh>
    <rPh sb="33" eb="34">
      <t>ゲツシ</t>
    </rPh>
    <rPh sb="35" eb="37">
      <t>シヨウス</t>
    </rPh>
    <rPh sb="37" eb="39">
      <t>スイリョウニ</t>
    </rPh>
    <rPh sb="40" eb="42">
      <t>ニュウリョクケ</t>
    </rPh>
    <rPh sb="52" eb="55">
      <t>ケンシンヒョウス</t>
    </rPh>
    <rPh sb="56" eb="58">
      <t>スイドウリ</t>
    </rPh>
    <rPh sb="58" eb="60">
      <t>リョウキント</t>
    </rPh>
    <rPh sb="60" eb="61">
      <t>トウシ</t>
    </rPh>
    <rPh sb="63" eb="64">
      <t>シキ</t>
    </rPh>
    <rPh sb="68" eb="70">
      <t>キサイシ</t>
    </rPh>
    <rPh sb="75" eb="77">
      <t>シヨウス</t>
    </rPh>
    <rPh sb="77" eb="79">
      <t>スイリョウゲ</t>
    </rPh>
    <rPh sb="83" eb="84">
      <t>ゲツブ</t>
    </rPh>
    <rPh sb="84" eb="85">
      <t>ブンタ</t>
    </rPh>
    <rPh sb="88" eb="90">
      <t>タンジュンワ</t>
    </rPh>
    <rPh sb="93" eb="94">
      <t>ワゲ</t>
    </rPh>
    <rPh sb="98" eb="99">
      <t>ゲツブ</t>
    </rPh>
    <rPh sb="99" eb="100">
      <t>ブンナ</t>
    </rPh>
    <rPh sb="101" eb="102">
      <t>ナオニ</t>
    </rPh>
    <rPh sb="106" eb="108">
      <t>ニュウリョク</t>
    </rPh>
    <phoneticPr fontId="4"/>
  </si>
  <si>
    <t>※基本料金は、下表より選択してください。</t>
    <rPh sb="1" eb="3">
      <t>キホンリ</t>
    </rPh>
    <rPh sb="3" eb="5">
      <t>リョウキンカ</t>
    </rPh>
    <rPh sb="7" eb="9">
      <t>カヒョウセ</t>
    </rPh>
    <rPh sb="11" eb="13">
      <t>センタク</t>
    </rPh>
    <phoneticPr fontId="4"/>
  </si>
  <si>
    <t>※口径は、お客様がご使用中のメーターの口径です。一般家庭では、多くは13㎜か20㎜を使用中です。検針票にも記載されていますので確認して下さい。</t>
    <rPh sb="1" eb="3">
      <t>コウケイキ</t>
    </rPh>
    <rPh sb="6" eb="8">
      <t>キャクサマシ</t>
    </rPh>
    <rPh sb="10" eb="13">
      <t>シヨウチュウコ</t>
    </rPh>
    <rPh sb="19" eb="21">
      <t>コウケイ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</si>
</sst>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38" fontId="2" fillId="0" borderId="6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7" fillId="2" borderId="10" xfId="1" applyFont="1" applyFill="1" applyBorder="1" applyAlignment="1" applyProtection="1">
      <alignment vertical="center" wrapText="1"/>
      <protection locked="0"/>
    </xf>
    <xf numFmtId="38" fontId="2" fillId="0" borderId="11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7" fillId="3" borderId="13" xfId="1" applyFont="1" applyFill="1" applyBorder="1" applyAlignment="1">
      <alignment vertical="center"/>
    </xf>
    <xf numFmtId="38" fontId="7" fillId="4" borderId="0" xfId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8" fontId="6" fillId="2" borderId="5" xfId="1" applyFont="1" applyFill="1" applyBorder="1" applyAlignment="1" applyProtection="1">
      <alignment horizontal="center" vertical="center"/>
      <protection locked="0"/>
    </xf>
    <xf numFmtId="38" fontId="6" fillId="2" borderId="7" xfId="1" applyFont="1" applyFill="1" applyBorder="1" applyAlignment="1" applyProtection="1">
      <alignment horizontal="center" vertical="center"/>
      <protection locked="0"/>
    </xf>
    <xf numFmtId="38" fontId="6" fillId="2" borderId="9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638176</xdr:colOff>
      <xdr:row>16</xdr:row>
      <xdr:rowOff>104775</xdr:rowOff>
    </xdr:from>
    <xdr:to>
      <xdr:col>1</xdr:col>
      <xdr:colOff>733426</xdr:colOff>
      <xdr:row>26</xdr:row>
      <xdr:rowOff>180975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5716F35B-AB85-48B7-847C-5E3B32238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4010025"/>
          <a:ext cx="1504950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D3668-F201-4934-B5D1-2F02E613AA12}">
  <dimension ref="A1:O26"/>
  <sheetViews>
    <sheetView tabSelected="1" zoomScaleNormal="100" workbookViewId="0">
      <selection activeCell="B13" sqref="B13"/>
    </sheetView>
  </sheetViews>
  <sheetFormatPr defaultRowHeight="18.75" x14ac:dyDescent="0.4"/>
  <cols>
    <col min="1" max="1" width="18.5" style="1" customWidth="1"/>
    <col min="2" max="2" width="13.5" style="1" customWidth="1"/>
    <col min="3" max="8" width="11.125" style="1" hidden="1" customWidth="1"/>
    <col min="9" max="9" width="21.625" style="1" customWidth="1"/>
    <col min="10" max="10" width="4.125" style="1" customWidth="1"/>
    <col min="11" max="11" width="15.5" style="1" customWidth="1"/>
    <col min="12" max="12" width="9" style="1"/>
    <col min="13" max="14" width="7.75" style="1" customWidth="1"/>
    <col min="15" max="15" width="21.25" style="1" customWidth="1"/>
  </cols>
  <sheetData>
    <row r="1" spans="1:15" x14ac:dyDescent="0.4">
      <c r="A1" s="1" t="s">
        <v>0</v>
      </c>
      <c r="J1" s="2"/>
    </row>
    <row r="2" spans="1:15" x14ac:dyDescent="0.4">
      <c r="A2" s="24" t="s">
        <v>1</v>
      </c>
      <c r="B2" s="26" t="s">
        <v>2</v>
      </c>
      <c r="C2" s="28" t="s">
        <v>3</v>
      </c>
      <c r="D2" s="28"/>
      <c r="E2" s="28"/>
      <c r="F2" s="28"/>
      <c r="G2" s="28"/>
      <c r="H2" s="28"/>
      <c r="I2" s="29" t="s">
        <v>4</v>
      </c>
      <c r="J2" s="3"/>
      <c r="K2" s="1" t="s">
        <v>5</v>
      </c>
    </row>
    <row r="3" spans="1:15" ht="29.25" customHeight="1" thickBot="1" x14ac:dyDescent="0.45">
      <c r="A3" s="25"/>
      <c r="B3" s="27"/>
      <c r="C3" s="4" t="str">
        <f>K4</f>
        <v>～8</v>
      </c>
      <c r="D3" s="4" t="str">
        <f>K5</f>
        <v>9～20</v>
      </c>
      <c r="E3" s="4" t="str">
        <f>K6</f>
        <v>21～50</v>
      </c>
      <c r="F3" s="4" t="str">
        <f>K7</f>
        <v>51～200</v>
      </c>
      <c r="G3" s="4" t="str">
        <f>K8</f>
        <v>201～3000</v>
      </c>
      <c r="H3" s="4" t="str">
        <f>K9</f>
        <v>3001～</v>
      </c>
      <c r="I3" s="30"/>
      <c r="J3" s="5"/>
      <c r="K3" s="4" t="s">
        <v>6</v>
      </c>
      <c r="L3" s="4" t="s">
        <v>7</v>
      </c>
    </row>
    <row r="4" spans="1:15" x14ac:dyDescent="0.4">
      <c r="A4" s="31">
        <v>1150</v>
      </c>
      <c r="B4" s="6">
        <v>1</v>
      </c>
      <c r="C4" s="7">
        <f>IF(B4&lt;8,B4,8)</f>
        <v>1</v>
      </c>
      <c r="D4" s="7">
        <f>IF(B4&lt;=8,0,IF(B4-8&lt;=12,B4-8,12))</f>
        <v>0</v>
      </c>
      <c r="E4" s="7">
        <f>IF(B4-20&lt;=20,0,IF(B4-20&lt;=30,B4-20,30))</f>
        <v>0</v>
      </c>
      <c r="F4" s="7">
        <f>IF(B4-50&lt;=0,0,IF(B4-50&lt;=150,B4-50,150))</f>
        <v>0</v>
      </c>
      <c r="G4" s="7">
        <f>IF(B4-200&lt;=0,0,IF(B4-200&lt;=2800,B4-200,2800))</f>
        <v>0</v>
      </c>
      <c r="H4" s="7">
        <f>IF(B4&lt;=3000,0,B4-3000)</f>
        <v>0</v>
      </c>
      <c r="I4" s="7">
        <f>$A$4+C4*$L$4+D4*$L$5+E4*$L$6+F4*$L$7+G4*$L$8+H4*$L$9</f>
        <v>1150</v>
      </c>
      <c r="J4" s="8"/>
      <c r="K4" s="4" t="s">
        <v>8</v>
      </c>
      <c r="L4" s="9">
        <v>0</v>
      </c>
    </row>
    <row r="5" spans="1:15" x14ac:dyDescent="0.4">
      <c r="A5" s="32"/>
      <c r="B5" s="6">
        <v>3</v>
      </c>
      <c r="C5" s="7">
        <f t="shared" ref="C5:C12" si="0">IF(B5&lt;8,B5,8)</f>
        <v>3</v>
      </c>
      <c r="D5" s="7">
        <f t="shared" ref="D5:D12" si="1">IF(B5&lt;=8,0,IF(B5-8&lt;=12,B5-8,12))</f>
        <v>0</v>
      </c>
      <c r="E5" s="7">
        <f t="shared" ref="E5:E12" si="2">IF(B5-20&lt;=0,0,IF(B5-20&lt;=30,B5-20,30))</f>
        <v>0</v>
      </c>
      <c r="F5" s="7">
        <f t="shared" ref="F5:F13" si="3">IF(B5-50&lt;=0,0,IF(B5-50&lt;=150,B5-50,150))</f>
        <v>0</v>
      </c>
      <c r="G5" s="7">
        <f t="shared" ref="G5:G13" si="4">IF(B5-200&lt;=0,0,IF(B5-200&lt;=2800,B5-200,2800))</f>
        <v>0</v>
      </c>
      <c r="H5" s="7">
        <f t="shared" ref="H5:H13" si="5">IF(B5&lt;=3000,0,B5-3000)</f>
        <v>0</v>
      </c>
      <c r="I5" s="7">
        <f t="shared" ref="I5:I12" si="6">$A$4+C5*$L$4+D5*$L$5+E5*$L$6+F5*$L$7+G5*$L$8+H5*$L$9</f>
        <v>1150</v>
      </c>
      <c r="J5" s="8"/>
      <c r="K5" s="4" t="s">
        <v>9</v>
      </c>
      <c r="L5" s="9">
        <v>120</v>
      </c>
    </row>
    <row r="6" spans="1:15" x14ac:dyDescent="0.4">
      <c r="A6" s="32"/>
      <c r="B6" s="6">
        <v>5</v>
      </c>
      <c r="C6" s="7">
        <f t="shared" si="0"/>
        <v>5</v>
      </c>
      <c r="D6" s="7">
        <f t="shared" si="1"/>
        <v>0</v>
      </c>
      <c r="E6" s="7">
        <f t="shared" si="2"/>
        <v>0</v>
      </c>
      <c r="F6" s="7">
        <f t="shared" si="3"/>
        <v>0</v>
      </c>
      <c r="G6" s="7">
        <f t="shared" si="4"/>
        <v>0</v>
      </c>
      <c r="H6" s="7">
        <f t="shared" si="5"/>
        <v>0</v>
      </c>
      <c r="I6" s="7">
        <f t="shared" si="6"/>
        <v>1150</v>
      </c>
      <c r="J6" s="8"/>
      <c r="K6" s="4" t="s">
        <v>10</v>
      </c>
      <c r="L6" s="9">
        <v>165</v>
      </c>
    </row>
    <row r="7" spans="1:15" x14ac:dyDescent="0.4">
      <c r="A7" s="32"/>
      <c r="B7" s="6">
        <v>10</v>
      </c>
      <c r="C7" s="7">
        <f t="shared" si="0"/>
        <v>8</v>
      </c>
      <c r="D7" s="7">
        <f t="shared" si="1"/>
        <v>2</v>
      </c>
      <c r="E7" s="7">
        <f t="shared" si="2"/>
        <v>0</v>
      </c>
      <c r="F7" s="7">
        <f t="shared" si="3"/>
        <v>0</v>
      </c>
      <c r="G7" s="7">
        <f t="shared" si="4"/>
        <v>0</v>
      </c>
      <c r="H7" s="7">
        <f t="shared" si="5"/>
        <v>0</v>
      </c>
      <c r="I7" s="7">
        <f t="shared" si="6"/>
        <v>1390</v>
      </c>
      <c r="J7" s="8"/>
      <c r="K7" s="4" t="s">
        <v>11</v>
      </c>
      <c r="L7" s="9">
        <v>200</v>
      </c>
    </row>
    <row r="8" spans="1:15" x14ac:dyDescent="0.4">
      <c r="A8" s="32"/>
      <c r="B8" s="6">
        <v>20</v>
      </c>
      <c r="C8" s="7">
        <f t="shared" si="0"/>
        <v>8</v>
      </c>
      <c r="D8" s="7">
        <f t="shared" si="1"/>
        <v>12</v>
      </c>
      <c r="E8" s="7">
        <f>IF(B8-20&lt;=0,0,IF(B8-20&lt;=30,B8-20,30))</f>
        <v>0</v>
      </c>
      <c r="F8" s="7">
        <f t="shared" si="3"/>
        <v>0</v>
      </c>
      <c r="G8" s="7">
        <f t="shared" si="4"/>
        <v>0</v>
      </c>
      <c r="H8" s="7">
        <f t="shared" si="5"/>
        <v>0</v>
      </c>
      <c r="I8" s="7">
        <f t="shared" si="6"/>
        <v>2590</v>
      </c>
      <c r="J8" s="8"/>
      <c r="K8" s="4" t="s">
        <v>12</v>
      </c>
      <c r="L8" s="9">
        <v>250</v>
      </c>
    </row>
    <row r="9" spans="1:15" x14ac:dyDescent="0.4">
      <c r="A9" s="32"/>
      <c r="B9" s="6">
        <v>30</v>
      </c>
      <c r="C9" s="7">
        <f t="shared" si="0"/>
        <v>8</v>
      </c>
      <c r="D9" s="7">
        <f t="shared" si="1"/>
        <v>12</v>
      </c>
      <c r="E9" s="7">
        <f t="shared" si="2"/>
        <v>10</v>
      </c>
      <c r="F9" s="7">
        <f t="shared" si="3"/>
        <v>0</v>
      </c>
      <c r="G9" s="7">
        <f t="shared" si="4"/>
        <v>0</v>
      </c>
      <c r="H9" s="7">
        <f t="shared" si="5"/>
        <v>0</v>
      </c>
      <c r="I9" s="7">
        <f t="shared" si="6"/>
        <v>4240</v>
      </c>
      <c r="J9" s="8"/>
      <c r="K9" s="4" t="s">
        <v>13</v>
      </c>
      <c r="L9" s="9">
        <v>180</v>
      </c>
    </row>
    <row r="10" spans="1:15" x14ac:dyDescent="0.4">
      <c r="A10" s="32"/>
      <c r="B10" s="6">
        <v>40</v>
      </c>
      <c r="C10" s="7">
        <f>IF(B10&lt;8,B10,8)</f>
        <v>8</v>
      </c>
      <c r="D10" s="7">
        <f>IF(B10&lt;=8,0,IF(B10-8&lt;=12,B10-8,12))</f>
        <v>12</v>
      </c>
      <c r="E10" s="7">
        <f t="shared" si="2"/>
        <v>20</v>
      </c>
      <c r="F10" s="7">
        <f t="shared" si="3"/>
        <v>0</v>
      </c>
      <c r="G10" s="7">
        <f t="shared" si="4"/>
        <v>0</v>
      </c>
      <c r="H10" s="7">
        <f t="shared" si="5"/>
        <v>0</v>
      </c>
      <c r="I10" s="7">
        <f t="shared" si="6"/>
        <v>5890</v>
      </c>
      <c r="J10" s="10"/>
    </row>
    <row r="11" spans="1:15" x14ac:dyDescent="0.4">
      <c r="A11" s="32"/>
      <c r="B11" s="6">
        <v>50</v>
      </c>
      <c r="C11" s="7">
        <f t="shared" si="0"/>
        <v>8</v>
      </c>
      <c r="D11" s="7">
        <f t="shared" si="1"/>
        <v>12</v>
      </c>
      <c r="E11" s="7">
        <f t="shared" si="2"/>
        <v>30</v>
      </c>
      <c r="F11" s="7">
        <f t="shared" si="3"/>
        <v>0</v>
      </c>
      <c r="G11" s="7">
        <f t="shared" si="4"/>
        <v>0</v>
      </c>
      <c r="H11" s="7">
        <f t="shared" si="5"/>
        <v>0</v>
      </c>
      <c r="I11" s="7">
        <f t="shared" si="6"/>
        <v>7540</v>
      </c>
      <c r="J11" s="10"/>
    </row>
    <row r="12" spans="1:15" ht="19.5" thickBot="1" x14ac:dyDescent="0.45">
      <c r="A12" s="32"/>
      <c r="B12" s="11">
        <v>100</v>
      </c>
      <c r="C12" s="7">
        <f t="shared" si="0"/>
        <v>8</v>
      </c>
      <c r="D12" s="7">
        <f t="shared" si="1"/>
        <v>12</v>
      </c>
      <c r="E12" s="7">
        <f t="shared" si="2"/>
        <v>30</v>
      </c>
      <c r="F12" s="12">
        <f>IF(B12-50&lt;=0,0,IF(B12-50&lt;=150,B12-50,150))</f>
        <v>50</v>
      </c>
      <c r="G12" s="12">
        <f>IF(B12-200&lt;=0,0,IF(B12-200&lt;=2800,B12-200,2800))</f>
        <v>0</v>
      </c>
      <c r="H12" s="12">
        <f>IF(B12&lt;=3000,0,B12-3000)</f>
        <v>0</v>
      </c>
      <c r="I12" s="12">
        <f t="shared" si="6"/>
        <v>17540</v>
      </c>
      <c r="J12" s="10"/>
    </row>
    <row r="13" spans="1:15" ht="24.75" thickBot="1" x14ac:dyDescent="0.45">
      <c r="A13" s="33"/>
      <c r="B13" s="13"/>
      <c r="C13" s="14">
        <f>IF(B13&lt;8,B13,8)</f>
        <v>0</v>
      </c>
      <c r="D13" s="14">
        <f>IF(B13&lt;=8,0,IF(B13-8&lt;=12,B13-8,12))</f>
        <v>0</v>
      </c>
      <c r="E13" s="14">
        <f>IF(B13-20&lt;=0,0,IF(B13-20&lt;=30,B13-20,30))</f>
        <v>0</v>
      </c>
      <c r="F13" s="14">
        <f t="shared" si="3"/>
        <v>0</v>
      </c>
      <c r="G13" s="14">
        <f t="shared" si="4"/>
        <v>0</v>
      </c>
      <c r="H13" s="15">
        <f t="shared" si="5"/>
        <v>0</v>
      </c>
      <c r="I13" s="16">
        <f>$A$4+C13*$L$4+D13*$L$5+E13*$L$6+F13*$L$7+G13*$L$8+H13*$L$9</f>
        <v>1150</v>
      </c>
      <c r="J13" s="17"/>
    </row>
    <row r="14" spans="1:15" ht="24" x14ac:dyDescent="0.4">
      <c r="I14" s="21"/>
    </row>
    <row r="15" spans="1:15" ht="48.75" customHeight="1" x14ac:dyDescent="0.4">
      <c r="A15" s="34" t="s">
        <v>14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18"/>
      <c r="N15" s="18"/>
      <c r="O15" s="18"/>
    </row>
    <row r="16" spans="1:15" x14ac:dyDescent="0.4">
      <c r="A16" s="23" t="s">
        <v>15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3:15" ht="18.75" customHeight="1" x14ac:dyDescent="0.4">
      <c r="C17" s="22" t="s">
        <v>16</v>
      </c>
      <c r="D17" s="22"/>
      <c r="E17" s="22"/>
      <c r="F17" s="22"/>
      <c r="G17" s="22"/>
      <c r="H17" s="22"/>
      <c r="I17" s="22"/>
      <c r="J17" s="22"/>
      <c r="M17" s="19"/>
      <c r="N17" s="19"/>
      <c r="O17" s="19"/>
    </row>
    <row r="18" spans="3:15" x14ac:dyDescent="0.4">
      <c r="C18" s="22"/>
      <c r="D18" s="22"/>
      <c r="E18" s="22"/>
      <c r="F18" s="22"/>
      <c r="G18" s="22"/>
      <c r="H18" s="22"/>
      <c r="I18" s="22"/>
      <c r="J18" s="22"/>
      <c r="M18" s="19"/>
      <c r="N18" s="19"/>
      <c r="O18" s="19"/>
    </row>
    <row r="19" spans="3:15" x14ac:dyDescent="0.4">
      <c r="C19" s="22"/>
      <c r="D19" s="22"/>
      <c r="E19" s="22"/>
      <c r="F19" s="22"/>
      <c r="G19" s="22"/>
      <c r="H19" s="22"/>
      <c r="I19" s="22"/>
      <c r="J19" s="22"/>
    </row>
    <row r="20" spans="3:15" x14ac:dyDescent="0.4">
      <c r="C20" s="22"/>
      <c r="D20" s="22"/>
      <c r="E20" s="22"/>
      <c r="F20" s="22"/>
      <c r="G20" s="22"/>
      <c r="H20" s="22"/>
      <c r="I20" s="22"/>
      <c r="J20" s="22"/>
    </row>
    <row r="21" spans="3:15" x14ac:dyDescent="0.4">
      <c r="C21" s="22"/>
      <c r="D21" s="22"/>
      <c r="E21" s="22"/>
      <c r="F21" s="22"/>
      <c r="G21" s="22"/>
      <c r="H21" s="22"/>
      <c r="I21" s="22"/>
      <c r="J21" s="22"/>
    </row>
    <row r="22" spans="3:15" x14ac:dyDescent="0.4">
      <c r="C22" s="22"/>
      <c r="D22" s="22"/>
      <c r="E22" s="22"/>
      <c r="F22" s="22"/>
      <c r="G22" s="22"/>
      <c r="H22" s="22"/>
      <c r="I22" s="22"/>
      <c r="J22" s="22"/>
    </row>
    <row r="23" spans="3:15" x14ac:dyDescent="0.4">
      <c r="F23" s="20"/>
      <c r="G23" s="10"/>
    </row>
    <row r="24" spans="3:15" x14ac:dyDescent="0.4">
      <c r="F24" s="20"/>
      <c r="G24" s="10"/>
    </row>
    <row r="25" spans="3:15" x14ac:dyDescent="0.4">
      <c r="F25" s="20"/>
      <c r="G25" s="10"/>
    </row>
    <row r="26" spans="3:15" x14ac:dyDescent="0.4">
      <c r="F26" s="20"/>
      <c r="G26" s="10"/>
    </row>
  </sheetData>
  <mergeCells count="8">
    <mergeCell ref="C17:J22"/>
    <mergeCell ref="A16:O16"/>
    <mergeCell ref="A2:A3"/>
    <mergeCell ref="B2:B3"/>
    <mergeCell ref="C2:H2"/>
    <mergeCell ref="I2:I3"/>
    <mergeCell ref="A4:A13"/>
    <mergeCell ref="A15:L15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藤生　峻介</dc:creator>
  <cp:lastModifiedBy>田中　博之</cp:lastModifiedBy>
  <cp:lastPrinted>2024-01-30T06:07:39Z</cp:lastPrinted>
  <dcterms:created xsi:type="dcterms:W3CDTF">2024-01-30T06:06:20Z</dcterms:created>
  <dcterms:modified xsi:type="dcterms:W3CDTF">2024-04-05T05:54:29Z</dcterms:modified>
</cp:coreProperties>
</file>