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drawings/drawing1.xml" ContentType="application/vnd.openxmlformats-officedocument.drawing+xml"/>
  <Override PartName="/xl/externalLinks/externalLink1.xml" ContentType="application/vnd.openxmlformats-officedocument.spreadsheetml.externalLink+xml"/>
  <Override PartName="/xl/printerSettings/printerSettings1.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促進計画（借り手）" sheetId="2" r:id="rId1"/>
  </sheets>
  <externalReferences>
    <externalReference r:id="rId2"/>
  </externalReferences>
  <definedNames>
    <definedName name="_W1C_" localSheetId="0">#REF!</definedName>
    <definedName name="_WXEU" localSheetId="0">#REF!</definedName>
    <definedName name="_WCC" localSheetId="0">#REF!</definedName>
    <definedName name="aa" localSheetId="0">#REF!</definedName>
    <definedName name="_WCS" localSheetId="0">#REF!</definedName>
    <definedName name="_WDC_" localSheetId="0">#REF!</definedName>
    <definedName name="_WDR." localSheetId="0">#REF!</definedName>
    <definedName name="合算種別" localSheetId="0">#REF!</definedName>
    <definedName name="_WDR_" localSheetId="0">#REF!</definedName>
    <definedName name="_WDC." localSheetId="0">#REF!</definedName>
    <definedName name="_WCC_." localSheetId="0">#REF!</definedName>
    <definedName name="_xlnm.Print_Area" localSheetId="0">'促進計画（借り手）'!$B$1:$AL$133</definedName>
    <definedName name="_WIC." localSheetId="0">#REF!</definedName>
    <definedName name="_WIR." localSheetId="0">#REF!</definedName>
    <definedName name="_WIR_" localSheetId="0">#REF!</definedName>
    <definedName name="_WXES" localSheetId="0">#REF!</definedName>
    <definedName name="_WXES." localSheetId="0">#REF!</definedName>
    <definedName name="_WXEU." localSheetId="0">#REF!</definedName>
    <definedName name="_WXLS0_" localSheetId="0">#REF!</definedName>
    <definedName name="_WXLS0_." localSheetId="0">#REF!</definedName>
    <definedName name="_WXLU0_" localSheetId="0">#REF!</definedName>
    <definedName name="_WXLU0_." localSheetId="0">#REF!</definedName>
    <definedName name="a" localSheetId="0">#REF!</definedName>
    <definedName name="ｗ1ｃ2" localSheetId="0">#REF!</definedName>
    <definedName name="一般種別" localSheetId="0">#REF!</definedName>
    <definedName name="_xlnm.Print_Titles" localSheetId="0">'促進計画（借り手）'!$78:$80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<sst xmlns="http://schemas.openxmlformats.org/spreadsheetml/2006/main" xmlns:r="http://schemas.openxmlformats.org/officeDocument/2006/relationships" count="87" uniqueCount="87">
  <si>
    <t>世帯員の農作業従事及び雇用労働力の状況(Ｋ)</t>
    <rPh sb="0" eb="3">
      <t>セタイイン</t>
    </rPh>
    <rPh sb="4" eb="7">
      <t>ノウサギョウ</t>
    </rPh>
    <rPh sb="7" eb="9">
      <t>ジュウジ</t>
    </rPh>
    <rPh sb="9" eb="10">
      <t>オヨ</t>
    </rPh>
    <rPh sb="11" eb="13">
      <t>コヨウ</t>
    </rPh>
    <rPh sb="13" eb="16">
      <t>ロウドウリョク</t>
    </rPh>
    <rPh sb="17" eb="19">
      <t>ジョウキョウ</t>
    </rPh>
    <phoneticPr fontId="3"/>
  </si>
  <si>
    <t>【別紙】</t>
    <rPh sb="1" eb="3">
      <t>ベッシ</t>
    </rPh>
    <phoneticPr fontId="16"/>
  </si>
  <si>
    <t>様式第9号</t>
    <rPh sb="0" eb="2">
      <t>ヨウシキ</t>
    </rPh>
    <rPh sb="2" eb="3">
      <t>ダイ</t>
    </rPh>
    <rPh sb="4" eb="5">
      <t>ゴウ</t>
    </rPh>
    <phoneticPr fontId="3"/>
  </si>
  <si>
    <t>権利対象の土地（Ｃ）</t>
    <rPh sb="0" eb="2">
      <t>ケンリ</t>
    </rPh>
    <rPh sb="2" eb="4">
      <t>タイショウ</t>
    </rPh>
    <rPh sb="5" eb="7">
      <t>トチ</t>
    </rPh>
    <phoneticPr fontId="3"/>
  </si>
  <si>
    <t>（Ｄ）及び（Ｅ）の共通事項（Ｆ）</t>
  </si>
  <si>
    <t>㎡</t>
  </si>
  <si>
    <t>所在</t>
    <rPh sb="0" eb="2">
      <t>ショザイ</t>
    </rPh>
    <phoneticPr fontId="3"/>
  </si>
  <si>
    <t>雇用労働力
年間延日数</t>
    <rPh sb="0" eb="2">
      <t>コヨウ</t>
    </rPh>
    <rPh sb="2" eb="5">
      <t>ロウドウリョク</t>
    </rPh>
    <rPh sb="6" eb="8">
      <t>ネンカン</t>
    </rPh>
    <rPh sb="8" eb="9">
      <t>ノ</t>
    </rPh>
    <rPh sb="9" eb="11">
      <t>ニッスウ</t>
    </rPh>
    <phoneticPr fontId="3"/>
  </si>
  <si>
    <t>１．各筆明細</t>
  </si>
  <si>
    <r>
      <rPr>
        <sz val="12"/>
        <color theme="1"/>
        <rFont val="UD デジタル 教科書体 NK-R"/>
      </rPr>
      <t>借り手</t>
    </r>
    <r>
      <rPr>
        <sz val="11"/>
        <color theme="1"/>
        <rFont val="UD デジタル 教科書体 NK-R"/>
      </rPr>
      <t xml:space="preserve">
</t>
    </r>
    <r>
      <rPr>
        <sz val="10"/>
        <color theme="1"/>
        <rFont val="UD デジタル 教科書体 NK-R"/>
      </rPr>
      <t>権利の設定を受ける者（Ａ)</t>
    </r>
    <rPh sb="0" eb="1">
      <t>カ</t>
    </rPh>
    <rPh sb="2" eb="3">
      <t>テ</t>
    </rPh>
    <rPh sb="4" eb="6">
      <t>ケンリ</t>
    </rPh>
    <rPh sb="7" eb="9">
      <t>セッテイ</t>
    </rPh>
    <rPh sb="10" eb="11">
      <t>ウ</t>
    </rPh>
    <rPh sb="13" eb="14">
      <t>モノ</t>
    </rPh>
    <phoneticPr fontId="3"/>
  </si>
  <si>
    <r>
      <rPr>
        <sz val="12"/>
        <color theme="1"/>
        <rFont val="UD デジタル 教科書体 NK-R"/>
      </rPr>
      <t>貸し手</t>
    </r>
    <r>
      <rPr>
        <sz val="11"/>
        <color theme="1"/>
        <rFont val="UD デジタル 教科書体 NK-R"/>
      </rPr>
      <t xml:space="preserve">
</t>
    </r>
    <r>
      <rPr>
        <sz val="10"/>
        <color theme="1"/>
        <rFont val="UD デジタル 教科書体 NK-R"/>
      </rPr>
      <t>権利を設定する者（Ｂ）</t>
    </r>
    <rPh sb="0" eb="1">
      <t>カ</t>
    </rPh>
    <rPh sb="2" eb="3">
      <t>テ</t>
    </rPh>
    <rPh sb="4" eb="6">
      <t>ケンリ</t>
    </rPh>
    <rPh sb="7" eb="9">
      <t>セッテイ</t>
    </rPh>
    <rPh sb="11" eb="12">
      <t>モノ</t>
    </rPh>
    <phoneticPr fontId="3"/>
  </si>
  <si>
    <t>氏名又は名称</t>
    <rPh sb="0" eb="2">
      <t>シメイ</t>
    </rPh>
    <rPh sb="2" eb="3">
      <t>マタ</t>
    </rPh>
    <rPh sb="4" eb="6">
      <t>メイショウ</t>
    </rPh>
    <phoneticPr fontId="3"/>
  </si>
  <si>
    <t>大字</t>
    <rPh sb="0" eb="2">
      <t>オオアザ</t>
    </rPh>
    <phoneticPr fontId="3"/>
  </si>
  <si>
    <t>２．借り手（耕作者）の営農状況</t>
    <rPh sb="2" eb="3">
      <t>カ</t>
    </rPh>
    <rPh sb="4" eb="5">
      <t>テ</t>
    </rPh>
    <rPh sb="6" eb="8">
      <t>コウサク</t>
    </rPh>
    <rPh sb="8" eb="9">
      <t>シャ</t>
    </rPh>
    <rPh sb="11" eb="13">
      <t>エイノウ</t>
    </rPh>
    <rPh sb="13" eb="15">
      <t>ジョウキョウ</t>
    </rPh>
    <phoneticPr fontId="3"/>
  </si>
  <si>
    <t>今回利用権設定面積(Ｈ）</t>
    <rPh sb="0" eb="2">
      <t>コンカイ</t>
    </rPh>
    <rPh sb="2" eb="5">
      <t>リヨウケン</t>
    </rPh>
    <rPh sb="5" eb="7">
      <t>セッテイ</t>
    </rPh>
    <rPh sb="7" eb="9">
      <t>メンセキ</t>
    </rPh>
    <phoneticPr fontId="3"/>
  </si>
  <si>
    <t>田</t>
    <rPh sb="0" eb="1">
      <t>タ</t>
    </rPh>
    <phoneticPr fontId="3"/>
  </si>
  <si>
    <t>畑</t>
    <rPh sb="0" eb="1">
      <t>ハタ</t>
    </rPh>
    <phoneticPr fontId="3"/>
  </si>
  <si>
    <t>その他</t>
    <rPh sb="2" eb="3">
      <t>タ</t>
    </rPh>
    <phoneticPr fontId="3"/>
  </si>
  <si>
    <t>計</t>
    <rPh sb="0" eb="1">
      <t>ケイ</t>
    </rPh>
    <phoneticPr fontId="3"/>
  </si>
  <si>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3"/>
  </si>
  <si>
    <t>人</t>
    <rPh sb="0" eb="1">
      <t>ニン</t>
    </rPh>
    <phoneticPr fontId="3"/>
  </si>
  <si>
    <t>改良費又は
改良工事</t>
    <rPh sb="0" eb="3">
      <t>カイリョウヒ</t>
    </rPh>
    <rPh sb="3" eb="4">
      <t>マタ</t>
    </rPh>
    <phoneticPr fontId="3"/>
  </si>
  <si>
    <t>乳牛</t>
  </si>
  <si>
    <t>字</t>
  </si>
  <si>
    <t>機構及び農地耕作者並びに
土地所有者の費用に関する
支払い区分の内容</t>
    <rPh sb="0" eb="2">
      <t>キコウ</t>
    </rPh>
    <rPh sb="2" eb="3">
      <t>オヨ</t>
    </rPh>
    <rPh sb="4" eb="6">
      <t>ノウチ</t>
    </rPh>
    <rPh sb="6" eb="9">
      <t>コウサクシャ</t>
    </rPh>
    <rPh sb="19" eb="21">
      <t>ヒヨウ</t>
    </rPh>
    <phoneticPr fontId="3"/>
  </si>
  <si>
    <t>その他（                ）</t>
  </si>
  <si>
    <t>存続期間
（終期）</t>
    <rPh sb="0" eb="2">
      <t>ソンゾク</t>
    </rPh>
    <rPh sb="2" eb="4">
      <t>キカン</t>
    </rPh>
    <rPh sb="6" eb="8">
      <t>シュウキ</t>
    </rPh>
    <phoneticPr fontId="3"/>
  </si>
  <si>
    <r>
      <t xml:space="preserve">農業専従者
</t>
    </r>
    <r>
      <rPr>
        <sz val="8"/>
        <color theme="1"/>
        <rFont val="UD デジタル 教科書体 NK-R"/>
      </rPr>
      <t>※年間150日以上農業に従事</t>
    </r>
    <rPh sb="0" eb="2">
      <t>ノウギョウ</t>
    </rPh>
    <rPh sb="2" eb="5">
      <t>センジュウシャ</t>
    </rPh>
    <phoneticPr fontId="3"/>
  </si>
  <si>
    <t>賦課金等の種類</t>
    <rPh sb="0" eb="3">
      <t>フカキン</t>
    </rPh>
    <rPh sb="3" eb="4">
      <t>トウ</t>
    </rPh>
    <rPh sb="5" eb="7">
      <t>シュルイ</t>
    </rPh>
    <phoneticPr fontId="3"/>
  </si>
  <si>
    <t>賃借権又は使用貸借による権利の設定関係</t>
    <rPh sb="2" eb="3">
      <t>ケン</t>
    </rPh>
    <rPh sb="3" eb="4">
      <t>マタ</t>
    </rPh>
    <rPh sb="5" eb="7">
      <t>シヨウ</t>
    </rPh>
    <rPh sb="7" eb="9">
      <t>タイシャク</t>
    </rPh>
    <rPh sb="12" eb="14">
      <t>ケンリ</t>
    </rPh>
    <rPh sb="15" eb="17">
      <t>セッテイ</t>
    </rPh>
    <rPh sb="17" eb="19">
      <t>カンケイ</t>
    </rPh>
    <phoneticPr fontId="3"/>
  </si>
  <si>
    <t>地番</t>
    <rPh sb="0" eb="2">
      <t>チバン</t>
    </rPh>
    <phoneticPr fontId="3"/>
  </si>
  <si>
    <t xml:space="preserve"> 土地改良法（昭和24年法律195号）第87条の３第１項の土地改良事業</t>
    <rPh sb="1" eb="2">
      <t>ホウ</t>
    </rPh>
    <rPh sb="3" eb="5">
      <t>ショウワ</t>
    </rPh>
    <rPh sb="7" eb="8">
      <t>ネン</t>
    </rPh>
    <rPh sb="8" eb="10">
      <t>ホウリツ</t>
    </rPh>
    <phoneticPr fontId="3"/>
  </si>
  <si>
    <t>現在耕作又は養畜の事業に供している農地の面積(Ｉ)</t>
    <rPh sb="0" eb="2">
      <t>ゲンザイ</t>
    </rPh>
    <rPh sb="2" eb="4">
      <t>コウサク</t>
    </rPh>
    <rPh sb="4" eb="5">
      <t>マタ</t>
    </rPh>
    <rPh sb="6" eb="7">
      <t>ヨウ</t>
    </rPh>
    <rPh sb="7" eb="8">
      <t>チク</t>
    </rPh>
    <rPh sb="9" eb="11">
      <t>ジギョウ</t>
    </rPh>
    <rPh sb="12" eb="13">
      <t>キョウ</t>
    </rPh>
    <rPh sb="17" eb="19">
      <t>ノウチ</t>
    </rPh>
    <rPh sb="20" eb="22">
      <t>メンセキ</t>
    </rPh>
    <phoneticPr fontId="3"/>
  </si>
  <si>
    <t>農地</t>
    <rPh sb="0" eb="2">
      <t>ノウチ</t>
    </rPh>
    <phoneticPr fontId="3"/>
  </si>
  <si>
    <t>権利の
種類</t>
    <rPh sb="0" eb="2">
      <t>ケンリ</t>
    </rPh>
    <rPh sb="4" eb="6">
      <t>シュルイ</t>
    </rPh>
    <phoneticPr fontId="3"/>
  </si>
  <si>
    <t>自作地</t>
    <rPh sb="0" eb="2">
      <t>ジサク</t>
    </rPh>
    <rPh sb="2" eb="3">
      <t>チ</t>
    </rPh>
    <phoneticPr fontId="3"/>
  </si>
  <si>
    <t>借入地</t>
    <rPh sb="0" eb="2">
      <t>カリイレ</t>
    </rPh>
    <rPh sb="2" eb="3">
      <t>チ</t>
    </rPh>
    <phoneticPr fontId="3"/>
  </si>
  <si>
    <t>現況
地目</t>
    <rPh sb="0" eb="2">
      <t>ゲンキョウ</t>
    </rPh>
    <rPh sb="3" eb="5">
      <t>チモク</t>
    </rPh>
    <phoneticPr fontId="3"/>
  </si>
  <si>
    <t>公益財団法人　群馬県農業公社
理事長　横室　光良</t>
  </si>
  <si>
    <t>面積
（㎡）</t>
    <rPh sb="0" eb="2">
      <t>メンセキ</t>
    </rPh>
    <phoneticPr fontId="3"/>
  </si>
  <si>
    <t>始期</t>
    <rPh sb="0" eb="2">
      <t>シキ</t>
    </rPh>
    <phoneticPr fontId="3"/>
  </si>
  <si>
    <t>機構及び農地耕作者の
支払額について土地所有者が
償還すべき額及び方法</t>
    <rPh sb="0" eb="2">
      <t>キコウ</t>
    </rPh>
    <rPh sb="2" eb="3">
      <t>オヨ</t>
    </rPh>
    <rPh sb="4" eb="6">
      <t>ノウチ</t>
    </rPh>
    <rPh sb="6" eb="9">
      <t>コウサクシャ</t>
    </rPh>
    <phoneticPr fontId="3"/>
  </si>
  <si>
    <t>群馬県農業公社に設定する権利の内容（Ｄ）</t>
    <rPh sb="0" eb="3">
      <t>グンマケン</t>
    </rPh>
    <rPh sb="3" eb="5">
      <t>ノウギョウ</t>
    </rPh>
    <rPh sb="5" eb="7">
      <t>コウシャ</t>
    </rPh>
    <rPh sb="8" eb="10">
      <t>セッテイ</t>
    </rPh>
    <rPh sb="12" eb="14">
      <t>ケンリ</t>
    </rPh>
    <rPh sb="15" eb="17">
      <t>ナイヨウ</t>
    </rPh>
    <phoneticPr fontId="3"/>
  </si>
  <si>
    <t>軽トラック</t>
  </si>
  <si>
    <t>住所</t>
    <rPh sb="0" eb="2">
      <t>ジュウショ</t>
    </rPh>
    <phoneticPr fontId="3"/>
  </si>
  <si>
    <t>（　　　　　　　　　　　　　　　　　　）人</t>
    <rPh sb="20" eb="21">
      <t>ニン</t>
    </rPh>
    <phoneticPr fontId="3"/>
  </si>
  <si>
    <t>負担区分の内容</t>
    <rPh sb="0" eb="2">
      <t>フタン</t>
    </rPh>
    <rPh sb="2" eb="4">
      <t>クブン</t>
    </rPh>
    <rPh sb="5" eb="7">
      <t>ナイヨウ</t>
    </rPh>
    <phoneticPr fontId="3"/>
  </si>
  <si>
    <t>中間管理権を
設定する者</t>
    <rPh sb="0" eb="2">
      <t>チュウカン</t>
    </rPh>
    <rPh sb="2" eb="4">
      <t>カンリ</t>
    </rPh>
    <rPh sb="4" eb="5">
      <t>ケン</t>
    </rPh>
    <rPh sb="7" eb="9">
      <t>セッテイ</t>
    </rPh>
    <rPh sb="11" eb="12">
      <t>モノ</t>
    </rPh>
    <phoneticPr fontId="3"/>
  </si>
  <si>
    <t>（機構関連事業）が行われることがあります。</t>
  </si>
  <si>
    <t>主たる
経営作目(Ｊ)</t>
    <rPh sb="0" eb="1">
      <t>シュ</t>
    </rPh>
    <rPh sb="4" eb="6">
      <t>ケイエイ</t>
    </rPh>
    <rPh sb="6" eb="8">
      <t>サクモク</t>
    </rPh>
    <phoneticPr fontId="3"/>
  </si>
  <si>
    <t>世帯員</t>
    <rPh sb="0" eb="3">
      <t>セタイイン</t>
    </rPh>
    <phoneticPr fontId="3"/>
  </si>
  <si>
    <t>(捨印)</t>
    <rPh sb="1" eb="2">
      <t>ス</t>
    </rPh>
    <rPh sb="2" eb="3">
      <t>イン</t>
    </rPh>
    <phoneticPr fontId="3"/>
  </si>
  <si>
    <t>備考</t>
    <rPh sb="0" eb="2">
      <t>ビコウ</t>
    </rPh>
    <phoneticPr fontId="3"/>
  </si>
  <si>
    <t>農業従事者
(うち15歳以上60歳未満の者)</t>
    <rPh sb="0" eb="2">
      <t>ノウギョウ</t>
    </rPh>
    <rPh sb="2" eb="5">
      <t>ジュウジシャ</t>
    </rPh>
    <rPh sb="11" eb="12">
      <t>サイ</t>
    </rPh>
    <rPh sb="12" eb="14">
      <t>イジョウ</t>
    </rPh>
    <rPh sb="16" eb="17">
      <t>サイ</t>
    </rPh>
    <rPh sb="17" eb="19">
      <t>ミマン</t>
    </rPh>
    <rPh sb="20" eb="21">
      <t>シャ</t>
    </rPh>
    <phoneticPr fontId="3"/>
  </si>
  <si>
    <t>電話番号</t>
    <rPh sb="0" eb="2">
      <t>デンワ</t>
    </rPh>
    <rPh sb="2" eb="4">
      <t>バンゴウ</t>
    </rPh>
    <phoneticPr fontId="3"/>
  </si>
  <si>
    <r>
      <t xml:space="preserve">農業補助者
</t>
    </r>
    <r>
      <rPr>
        <sz val="6.5"/>
        <color theme="1"/>
        <rFont val="UD デジタル 教科書体 NK-R"/>
      </rPr>
      <t>※年間60日以上149日以下農業に従事</t>
    </r>
    <rPh sb="0" eb="2">
      <t>ノウギョウ</t>
    </rPh>
    <rPh sb="2" eb="4">
      <t>ホジョ</t>
    </rPh>
    <rPh sb="4" eb="5">
      <t>シャ</t>
    </rPh>
    <phoneticPr fontId="3"/>
  </si>
  <si>
    <t>027-251-1220</t>
  </si>
  <si>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3"/>
  </si>
  <si>
    <t>転貸を
受ける者</t>
    <rPh sb="0" eb="2">
      <t>テンタイ</t>
    </rPh>
    <rPh sb="4" eb="5">
      <t>ウ</t>
    </rPh>
    <rPh sb="7" eb="8">
      <t>シャ</t>
    </rPh>
    <phoneticPr fontId="3"/>
  </si>
  <si>
    <t>〒371-0852</t>
  </si>
  <si>
    <t>前橋市総社町総社2326-2</t>
  </si>
  <si>
    <t>別表２</t>
    <rPh sb="0" eb="2">
      <t>ベッピョウ</t>
    </rPh>
    <phoneticPr fontId="3"/>
  </si>
  <si>
    <t>年齢</t>
    <rPh sb="0" eb="2">
      <t>ネンレイ</t>
    </rPh>
    <phoneticPr fontId="3"/>
  </si>
  <si>
    <r>
      <rPr>
        <sz val="11"/>
        <color theme="1"/>
        <rFont val="Segoe UI Symbol"/>
      </rPr>
      <t>☑</t>
    </r>
    <r>
      <rPr>
        <sz val="11"/>
        <color theme="1"/>
        <rFont val="UD デジタル 教科書体 NK-R"/>
      </rPr>
      <t>確認欄</t>
    </r>
    <rPh sb="1" eb="3">
      <t>カクニン</t>
    </rPh>
    <rPh sb="3" eb="4">
      <t>ラン</t>
    </rPh>
    <phoneticPr fontId="3"/>
  </si>
  <si>
    <t>支払期日</t>
    <rPh sb="0" eb="2">
      <t>シハライ</t>
    </rPh>
    <rPh sb="2" eb="4">
      <t>キジツ</t>
    </rPh>
    <phoneticPr fontId="3"/>
  </si>
  <si>
    <t>日</t>
    <rPh sb="0" eb="1">
      <t>ヒ</t>
    </rPh>
    <phoneticPr fontId="3"/>
  </si>
  <si>
    <t>（機構関連事業の説明）</t>
  </si>
  <si>
    <t>（確認後、チェックを入れてください）</t>
  </si>
  <si>
    <t>主な家畜の飼育状況(Ｌ)</t>
    <rPh sb="0" eb="1">
      <t>オモ</t>
    </rPh>
    <rPh sb="2" eb="4">
      <t>カチク</t>
    </rPh>
    <rPh sb="5" eb="7">
      <t>シイク</t>
    </rPh>
    <rPh sb="7" eb="9">
      <t>ジョウキョウ</t>
    </rPh>
    <phoneticPr fontId="3"/>
  </si>
  <si>
    <t>種類</t>
    <rPh sb="0" eb="2">
      <t>シュルイ</t>
    </rPh>
    <phoneticPr fontId="3"/>
  </si>
  <si>
    <t>和牛</t>
  </si>
  <si>
    <t>豚</t>
  </si>
  <si>
    <t>頭</t>
    <rPh sb="0" eb="1">
      <t>トウ</t>
    </rPh>
    <phoneticPr fontId="3"/>
  </si>
  <si>
    <t>利用内容</t>
    <rPh sb="0" eb="2">
      <t>リヨウ</t>
    </rPh>
    <rPh sb="2" eb="4">
      <t>ナイヨウ</t>
    </rPh>
    <phoneticPr fontId="3"/>
  </si>
  <si>
    <t>歳</t>
    <rPh sb="0" eb="1">
      <t>サイ</t>
    </rPh>
    <phoneticPr fontId="3"/>
  </si>
  <si>
    <t>農業従事日数</t>
    <rPh sb="0" eb="2">
      <t>ノウギョウ</t>
    </rPh>
    <rPh sb="2" eb="4">
      <t>ジュウジ</t>
    </rPh>
    <rPh sb="4" eb="6">
      <t>ニッスウ</t>
    </rPh>
    <phoneticPr fontId="3"/>
  </si>
  <si>
    <t>数量</t>
    <rPh sb="0" eb="2">
      <t>スウリョウ</t>
    </rPh>
    <phoneticPr fontId="3"/>
  </si>
  <si>
    <t>整理番号</t>
    <rPh sb="0" eb="2">
      <t>セイリ</t>
    </rPh>
    <rPh sb="2" eb="4">
      <t>バンゴウ</t>
    </rPh>
    <phoneticPr fontId="3"/>
  </si>
  <si>
    <r>
      <t xml:space="preserve">同意欄
</t>
    </r>
    <r>
      <rPr>
        <sz val="8"/>
        <color theme="1"/>
        <rFont val="UD デジタル 教科書体 NK-R"/>
      </rPr>
      <t>※自署又は押印</t>
    </r>
    <rPh sb="0" eb="2">
      <t>ドウイ</t>
    </rPh>
    <rPh sb="2" eb="3">
      <t>ラン</t>
    </rPh>
    <phoneticPr fontId="3"/>
  </si>
  <si>
    <t>借賃
（円）</t>
    <rPh sb="0" eb="1">
      <t>シャク</t>
    </rPh>
    <rPh sb="1" eb="2">
      <t>チン</t>
    </rPh>
    <rPh sb="4" eb="5">
      <t>エン</t>
    </rPh>
    <phoneticPr fontId="3"/>
  </si>
  <si>
    <t>主な農機具の保有状況(Ｍ)</t>
    <rPh sb="0" eb="1">
      <t>オモ</t>
    </rPh>
    <rPh sb="2" eb="5">
      <t>ノウキグ</t>
    </rPh>
    <rPh sb="6" eb="8">
      <t>ホユウ</t>
    </rPh>
    <rPh sb="8" eb="10">
      <t>ジョウキョウ</t>
    </rPh>
    <phoneticPr fontId="3"/>
  </si>
  <si>
    <t>トラクター</t>
  </si>
  <si>
    <t>コンバイン</t>
  </si>
  <si>
    <t>田植え機</t>
  </si>
  <si>
    <t>借賃の
支払方法
（G）</t>
    <rPh sb="4" eb="6">
      <t>シハラ</t>
    </rPh>
    <rPh sb="6" eb="8">
      <t>ホウホウ</t>
    </rPh>
    <phoneticPr fontId="3"/>
  </si>
  <si>
    <t>日</t>
    <rPh sb="0" eb="1">
      <t>ニチ</t>
    </rPh>
    <phoneticPr fontId="3"/>
  </si>
  <si>
    <t>台</t>
    <rPh sb="0" eb="1">
      <t>ダイ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</si>
</sst>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General&quot;㎡&quot;"/>
    <numFmt numFmtId="178" formatCode="[$-411]ge\.m\.d;@"/>
    <numFmt numFmtId="177" formatCode="ge\.m\.d"/>
  </numFmts>
  <fonts count="17">
    <font>
      <sz val="11"/>
      <color theme="1"/>
      <name val="游ゴシック"/>
      <family val="3"/>
      <scheme val="minor"/>
    </font>
    <font>
      <sz val="11"/>
      <color auto="1"/>
      <name val="ＭＳ Ｐゴシック"/>
      <family val="3"/>
    </font>
    <font>
      <sz val="11"/>
      <color theme="1"/>
      <name val="游ゴシック"/>
      <scheme val="minor"/>
    </font>
    <font>
      <sz val="6"/>
      <color auto="1"/>
      <name val="游ゴシック"/>
      <family val="3"/>
    </font>
    <font>
      <sz val="11"/>
      <color theme="1"/>
      <name val="UD デジタル 教科書体 NK-R"/>
      <family val="1"/>
    </font>
    <font>
      <sz val="10"/>
      <color theme="1"/>
      <name val="UD デジタル 教科書体 NK-R"/>
      <family val="1"/>
    </font>
    <font>
      <sz val="16"/>
      <color theme="1"/>
      <name val="游ゴシック"/>
      <family val="3"/>
      <scheme val="minor"/>
    </font>
    <font>
      <sz val="14"/>
      <color theme="1"/>
      <name val="UD デジタル 教科書体 NK-R"/>
      <family val="1"/>
    </font>
    <font>
      <sz val="16"/>
      <color theme="1"/>
      <name val="UD デジタル 教科書体 NK-R"/>
      <family val="1"/>
    </font>
    <font>
      <sz val="9"/>
      <color theme="1"/>
      <name val="UD デジタル 教科書体 NK-R"/>
      <family val="1"/>
    </font>
    <font>
      <b/>
      <sz val="11"/>
      <color theme="1"/>
      <name val="UD デジタル 教科書体 NK-R"/>
      <family val="1"/>
    </font>
    <font>
      <b/>
      <sz val="10.5"/>
      <color theme="1"/>
      <name val="UD デジタル 教科書体 NK-R"/>
      <family val="1"/>
    </font>
    <font>
      <b/>
      <sz val="12"/>
      <color theme="1"/>
      <name val="UD デジタル 教科書体 NK-R"/>
      <family val="1"/>
    </font>
    <font>
      <b/>
      <sz val="9"/>
      <color theme="1"/>
      <name val="UD デジタル 教科書体 NK-R"/>
      <family val="1"/>
    </font>
    <font>
      <sz val="14"/>
      <color auto="1"/>
      <name val="ＭＳ 明朝"/>
      <family val="1"/>
    </font>
    <font>
      <sz val="22"/>
      <color theme="1"/>
      <name val="游ゴシック"/>
      <family val="2"/>
      <scheme val="minor"/>
    </font>
    <font>
      <sz val="6"/>
      <color auto="1"/>
      <name val="ＭＳ Ｐゴシック"/>
      <family val="3"/>
    </font>
  </fonts>
  <fills count="4">
    <fill>
      <patternFill patternType="none"/>
    </fill>
    <fill>
      <patternFill patternType="gray125"/>
    </fill>
    <fill>
      <patternFill patternType="solid">
        <fgColor theme="0" tint="-0.35"/>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cellStyleXfs>
  <cellXfs count="138">
    <xf numFmtId="0" fontId="0" fillId="0" borderId="0" xfId="0">
      <alignment vertical="center"/>
    </xf>
    <xf numFmtId="0" fontId="0" fillId="0" borderId="0" xfId="2" applyFont="1">
      <alignment vertical="center"/>
    </xf>
    <xf numFmtId="0" fontId="0" fillId="2" borderId="0" xfId="2" applyFont="1" applyFill="1">
      <alignment vertical="center"/>
    </xf>
    <xf numFmtId="0" fontId="4" fillId="0" borderId="0" xfId="2" applyFont="1" applyAlignment="1">
      <alignment horizontal="center" vertical="center"/>
    </xf>
    <xf numFmtId="0" fontId="4" fillId="0" borderId="1" xfId="2" applyFont="1" applyBorder="1">
      <alignment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xf>
    <xf numFmtId="0" fontId="4" fillId="0" borderId="5" xfId="2" applyFont="1" applyBorder="1" applyAlignment="1">
      <alignment horizontal="center" vertical="center" shrinkToFit="1"/>
    </xf>
    <xf numFmtId="0" fontId="4" fillId="0" borderId="0" xfId="2" applyFont="1">
      <alignment vertical="center"/>
    </xf>
    <xf numFmtId="0" fontId="4" fillId="0" borderId="0" xfId="2" applyFont="1" applyAlignment="1">
      <alignment horizontal="left" vertical="center"/>
    </xf>
    <xf numFmtId="0" fontId="5" fillId="0" borderId="4" xfId="2" applyFont="1" applyBorder="1" applyAlignment="1">
      <alignment horizontal="center" vertical="center"/>
    </xf>
    <xf numFmtId="0" fontId="4" fillId="0" borderId="5" xfId="2" applyFont="1" applyBorder="1" applyAlignment="1">
      <alignment horizontal="center" vertical="center"/>
    </xf>
    <xf numFmtId="0" fontId="2" fillId="2" borderId="6" xfId="2" applyFill="1" applyBorder="1" applyAlignment="1">
      <alignment horizontal="center" vertical="center" shrinkToFit="1"/>
    </xf>
    <xf numFmtId="0" fontId="0" fillId="2" borderId="0" xfId="2" applyFont="1" applyFill="1" applyAlignment="1">
      <alignment horizontal="center" vertical="center" shrinkToFit="1"/>
    </xf>
    <xf numFmtId="0" fontId="0" fillId="0" borderId="0" xfId="2" applyFont="1" applyAlignment="1">
      <alignment horizontal="center" vertical="center" shrinkToFit="1"/>
    </xf>
    <xf numFmtId="0" fontId="4" fillId="0" borderId="6" xfId="2" applyFont="1" applyBorder="1" applyAlignment="1">
      <alignment horizontal="center" vertical="center" wrapText="1"/>
    </xf>
    <xf numFmtId="0" fontId="4" fillId="0" borderId="1" xfId="2" applyFont="1" applyBorder="1" applyAlignment="1">
      <alignment horizontal="center" vertical="center" wrapText="1"/>
    </xf>
    <xf numFmtId="0" fontId="4" fillId="0" borderId="7" xfId="2" applyFont="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0" xfId="2" applyFont="1">
      <alignment vertical="center"/>
    </xf>
    <xf numFmtId="0" fontId="4" fillId="0" borderId="7" xfId="2" applyFont="1" applyBorder="1" applyAlignment="1">
      <alignment horizontal="center" vertical="center"/>
    </xf>
    <xf numFmtId="0" fontId="4" fillId="0" borderId="5" xfId="2" applyFont="1" applyBorder="1" applyAlignment="1">
      <alignment horizontal="right" vertical="center"/>
    </xf>
    <xf numFmtId="176" fontId="4" fillId="0" borderId="5" xfId="2" applyNumberFormat="1" applyFont="1" applyBorder="1" applyAlignment="1">
      <alignment horizontal="righ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2" applyFont="1" applyBorder="1" applyAlignment="1">
      <alignment horizontal="center" vertical="center" shrinkToFit="1"/>
    </xf>
    <xf numFmtId="0" fontId="4" fillId="0" borderId="14" xfId="2" applyFont="1" applyBorder="1" applyAlignment="1">
      <alignment horizontal="center" vertical="center"/>
    </xf>
    <xf numFmtId="0" fontId="4" fillId="0" borderId="15" xfId="2" applyFont="1" applyBorder="1" applyAlignment="1">
      <alignment horizontal="center" vertical="center" wrapText="1"/>
    </xf>
    <xf numFmtId="0" fontId="4" fillId="0" borderId="16" xfId="2" applyFont="1" applyBorder="1" applyAlignment="1">
      <alignment horizontal="center" vertical="center" wrapText="1"/>
    </xf>
    <xf numFmtId="0" fontId="4" fillId="0" borderId="7" xfId="2" applyFont="1" applyBorder="1" applyAlignment="1">
      <alignment horizontal="right" vertical="center"/>
    </xf>
    <xf numFmtId="176" fontId="4" fillId="0" borderId="7" xfId="2" applyNumberFormat="1" applyFont="1" applyBorder="1" applyAlignment="1">
      <alignment horizontal="right" vertical="center"/>
    </xf>
    <xf numFmtId="0" fontId="7" fillId="0" borderId="0" xfId="2" applyFont="1" applyAlignment="1">
      <alignment horizontal="left"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wrapText="1"/>
    </xf>
    <xf numFmtId="0" fontId="4" fillId="0" borderId="4" xfId="2" applyFont="1" applyBorder="1" applyAlignment="1">
      <alignment horizontal="center" vertical="center" textRotation="255"/>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6" xfId="2" applyFont="1" applyBorder="1" applyAlignment="1">
      <alignment horizontal="center" vertical="center"/>
    </xf>
    <xf numFmtId="0" fontId="4" fillId="0" borderId="1" xfId="2" applyFont="1" applyBorder="1" applyAlignment="1">
      <alignment horizontal="center" vertical="center"/>
    </xf>
    <xf numFmtId="0" fontId="4" fillId="0" borderId="4" xfId="2" applyFont="1" applyBorder="1" applyAlignment="1">
      <alignment horizontal="center" vertical="center" shrinkToFit="1"/>
    </xf>
    <xf numFmtId="0" fontId="4" fillId="0" borderId="5" xfId="1" applyNumberFormat="1" applyFont="1" applyBorder="1" applyAlignment="1">
      <alignment horizontal="center" vertical="center" wrapText="1"/>
    </xf>
    <xf numFmtId="38" fontId="4" fillId="0" borderId="5" xfId="1" applyFont="1" applyBorder="1" applyAlignment="1" applyProtection="1">
      <alignment horizontal="center" vertical="center" wrapText="1"/>
    </xf>
    <xf numFmtId="0" fontId="4" fillId="0" borderId="7" xfId="1" applyNumberFormat="1" applyFont="1" applyBorder="1" applyAlignment="1">
      <alignment horizontal="center" vertical="center" wrapText="1"/>
    </xf>
    <xf numFmtId="38" fontId="4" fillId="0" borderId="7" xfId="1" applyFont="1" applyBorder="1" applyAlignment="1" applyProtection="1">
      <alignment horizontal="center" vertical="center" wrapText="1"/>
    </xf>
    <xf numFmtId="177" fontId="4" fillId="0" borderId="5" xfId="2" applyNumberFormat="1" applyFont="1" applyBorder="1" applyAlignment="1">
      <alignment horizontal="center" vertical="center" shrinkToFit="1"/>
    </xf>
    <xf numFmtId="0" fontId="4" fillId="0" borderId="19" xfId="2" applyFont="1" applyBorder="1" applyAlignment="1">
      <alignment horizontal="center" vertical="center"/>
    </xf>
    <xf numFmtId="178" fontId="4" fillId="0" borderId="5" xfId="2" applyNumberFormat="1" applyFont="1" applyBorder="1" applyAlignment="1">
      <alignment horizontal="center" vertical="center" shrinkToFit="1"/>
    </xf>
    <xf numFmtId="0" fontId="8" fillId="0" borderId="0" xfId="2" applyFont="1" applyAlignment="1">
      <alignment horizontal="center"/>
    </xf>
    <xf numFmtId="0" fontId="9" fillId="0" borderId="0" xfId="2" applyFont="1" applyAlignment="1">
      <alignment horizontal="center" vertical="center"/>
    </xf>
    <xf numFmtId="177" fontId="4" fillId="0" borderId="7" xfId="2" applyNumberFormat="1" applyFont="1" applyBorder="1" applyAlignment="1">
      <alignment horizontal="center" vertical="center" shrinkToFit="1"/>
    </xf>
    <xf numFmtId="0" fontId="4" fillId="0" borderId="15" xfId="2" applyFont="1" applyBorder="1" applyAlignment="1">
      <alignment horizontal="center" vertical="center"/>
    </xf>
    <xf numFmtId="0" fontId="4" fillId="0" borderId="20" xfId="2" applyFont="1" applyBorder="1" applyAlignment="1">
      <alignment horizontal="center" vertical="center"/>
    </xf>
    <xf numFmtId="0" fontId="4" fillId="0" borderId="16" xfId="2"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8" fontId="4" fillId="0" borderId="7" xfId="2" applyNumberFormat="1" applyFont="1" applyBorder="1" applyAlignment="1">
      <alignment horizontal="center" vertical="center" shrinkToFit="1"/>
    </xf>
    <xf numFmtId="177" fontId="4" fillId="0" borderId="4" xfId="2" applyNumberFormat="1" applyFont="1" applyBorder="1" applyAlignment="1">
      <alignment horizontal="center" vertical="center"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8" fontId="4" fillId="0" borderId="4" xfId="2" applyNumberFormat="1" applyFont="1" applyBorder="1" applyAlignment="1">
      <alignment horizontal="center" vertical="center" shrinkToFit="1"/>
    </xf>
    <xf numFmtId="0" fontId="4" fillId="0" borderId="0" xfId="2" applyFont="1" applyAlignment="1">
      <alignment horizontal="right"/>
    </xf>
    <xf numFmtId="0" fontId="5" fillId="0" borderId="4" xfId="2" applyFont="1" applyBorder="1" applyAlignment="1">
      <alignment horizontal="center" vertical="center" wrapText="1" shrinkToFit="1"/>
    </xf>
    <xf numFmtId="0" fontId="4" fillId="0" borderId="9" xfId="0" applyFont="1" applyBorder="1">
      <alignment vertical="center"/>
    </xf>
    <xf numFmtId="0" fontId="4" fillId="0" borderId="9" xfId="0" applyFont="1" applyBorder="1" applyAlignment="1">
      <alignment vertical="center" wrapText="1"/>
    </xf>
    <xf numFmtId="0" fontId="4" fillId="0" borderId="4" xfId="2" applyFont="1" applyBorder="1" applyAlignment="1">
      <alignment horizontal="center" vertical="center" wrapText="1" shrinkToFit="1"/>
    </xf>
    <xf numFmtId="0" fontId="4" fillId="0" borderId="2" xfId="2" applyFont="1" applyBorder="1" applyAlignment="1">
      <alignment horizontal="left" vertical="center" indent="1" shrinkToFit="1"/>
    </xf>
    <xf numFmtId="0" fontId="4" fillId="0" borderId="3" xfId="2" applyFont="1" applyBorder="1" applyAlignment="1">
      <alignment horizontal="left" vertical="center" indent="1" shrinkToFit="1"/>
    </xf>
    <xf numFmtId="0" fontId="4" fillId="0" borderId="2" xfId="2" applyFont="1" applyBorder="1" applyAlignment="1">
      <alignment horizontal="left" vertical="center" indent="1"/>
    </xf>
    <xf numFmtId="0" fontId="4" fillId="0" borderId="3" xfId="2" applyFont="1" applyBorder="1" applyAlignment="1">
      <alignment horizontal="left" vertical="center" indent="1"/>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4" fillId="0" borderId="6" xfId="2" applyFont="1" applyBorder="1" applyAlignment="1">
      <alignment horizontal="left" vertical="center" indent="1" shrinkToFit="1"/>
    </xf>
    <xf numFmtId="0" fontId="4" fillId="0" borderId="1" xfId="2" applyFont="1" applyBorder="1" applyAlignment="1">
      <alignment horizontal="left" vertical="center" indent="1" shrinkToFit="1"/>
    </xf>
    <xf numFmtId="0" fontId="4" fillId="0" borderId="6" xfId="2" applyFont="1" applyBorder="1" applyAlignment="1">
      <alignment horizontal="left" vertical="center" indent="1"/>
    </xf>
    <xf numFmtId="0" fontId="4" fillId="0" borderId="1" xfId="2" applyFont="1" applyBorder="1" applyAlignment="1">
      <alignment horizontal="left" vertical="center" indent="1"/>
    </xf>
    <xf numFmtId="0" fontId="4" fillId="0" borderId="5" xfId="2" applyFont="1" applyBorder="1" applyAlignment="1">
      <alignment horizontal="right" vertical="center" wrapText="1"/>
    </xf>
    <xf numFmtId="0" fontId="4" fillId="0" borderId="22" xfId="0" applyFont="1" applyBorder="1" applyAlignment="1">
      <alignment horizontal="center" vertical="center"/>
    </xf>
    <xf numFmtId="0" fontId="4" fillId="0" borderId="22" xfId="0" applyFont="1" applyBorder="1" applyAlignment="1">
      <alignment horizontal="center" vertical="center" wrapText="1"/>
    </xf>
    <xf numFmtId="0" fontId="4" fillId="0" borderId="14" xfId="2" applyFont="1" applyBorder="1" applyAlignment="1">
      <alignment horizontal="right" vertical="center" wrapText="1"/>
    </xf>
    <xf numFmtId="0" fontId="4" fillId="0" borderId="14" xfId="2" applyFont="1" applyBorder="1" applyAlignment="1">
      <alignment horizontal="right" vertical="center"/>
    </xf>
    <xf numFmtId="0" fontId="2" fillId="0" borderId="23" xfId="2" applyBorder="1">
      <alignment vertical="center"/>
    </xf>
    <xf numFmtId="0" fontId="10" fillId="0" borderId="0" xfId="0" quotePrefix="1" applyFont="1">
      <alignment vertical="center"/>
    </xf>
    <xf numFmtId="0" fontId="11" fillId="0" borderId="0" xfId="2" applyFont="1">
      <alignment vertical="center"/>
    </xf>
    <xf numFmtId="0" fontId="4" fillId="0" borderId="7" xfId="2" applyFont="1" applyBorder="1" applyAlignment="1">
      <alignment horizontal="right" vertical="center" wrapText="1"/>
    </xf>
    <xf numFmtId="0" fontId="12" fillId="0" borderId="0" xfId="2" applyFont="1">
      <alignment vertical="center"/>
    </xf>
    <xf numFmtId="0" fontId="10" fillId="0" borderId="0" xfId="0" applyFont="1">
      <alignment vertical="center"/>
    </xf>
    <xf numFmtId="0" fontId="4" fillId="0" borderId="15" xfId="2" applyFont="1" applyBorder="1" applyAlignment="1">
      <alignment horizontal="left" vertical="center" indent="1" shrinkToFit="1"/>
    </xf>
    <xf numFmtId="0" fontId="4" fillId="0" borderId="16" xfId="2" applyFont="1" applyBorder="1" applyAlignment="1">
      <alignment horizontal="left" vertical="center" indent="1" shrinkToFit="1"/>
    </xf>
    <xf numFmtId="0" fontId="4" fillId="0" borderId="15" xfId="2" applyFont="1" applyBorder="1" applyAlignment="1">
      <alignment horizontal="left" vertical="center" indent="1"/>
    </xf>
    <xf numFmtId="0" fontId="4" fillId="0" borderId="16" xfId="2" applyFont="1" applyBorder="1" applyAlignment="1">
      <alignment horizontal="left" vertical="center" indent="1"/>
    </xf>
    <xf numFmtId="0" fontId="4" fillId="0" borderId="2" xfId="2" applyFont="1" applyBorder="1" applyAlignment="1">
      <alignment horizontal="right" vertical="center"/>
    </xf>
    <xf numFmtId="0" fontId="4" fillId="0" borderId="19" xfId="2" applyFont="1" applyBorder="1" applyAlignment="1">
      <alignment horizontal="right" vertical="center"/>
    </xf>
    <xf numFmtId="0" fontId="4" fillId="0" borderId="3" xfId="2" applyFont="1" applyBorder="1" applyAlignment="1">
      <alignment horizontal="right" vertical="center"/>
    </xf>
    <xf numFmtId="0" fontId="13" fillId="0" borderId="0" xfId="2" applyFont="1">
      <alignment vertical="center"/>
    </xf>
    <xf numFmtId="0" fontId="4" fillId="0" borderId="24" xfId="0" applyFont="1" applyBorder="1" applyAlignment="1">
      <alignment horizontal="center" vertical="center"/>
    </xf>
    <xf numFmtId="0" fontId="4" fillId="0" borderId="24" xfId="0" applyFont="1" applyBorder="1" applyAlignment="1">
      <alignment horizontal="center" vertical="center" wrapText="1"/>
    </xf>
    <xf numFmtId="0" fontId="4" fillId="0" borderId="6" xfId="2" applyFont="1" applyBorder="1" applyAlignment="1">
      <alignment horizontal="right" vertical="center"/>
    </xf>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5" xfId="2" applyFont="1" applyBorder="1" applyAlignment="1">
      <alignment horizontal="right" vertical="center"/>
    </xf>
    <xf numFmtId="0" fontId="4" fillId="0" borderId="20" xfId="2" applyFont="1" applyBorder="1" applyAlignment="1">
      <alignment horizontal="right" vertical="center"/>
    </xf>
    <xf numFmtId="0" fontId="4" fillId="0" borderId="16" xfId="2" applyFont="1" applyBorder="1" applyAlignment="1">
      <alignment horizontal="right"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6" xfId="2" applyFont="1" applyBorder="1" applyAlignment="1">
      <alignment horizontal="center" vertical="center" wrapText="1"/>
    </xf>
    <xf numFmtId="0" fontId="5" fillId="0" borderId="1" xfId="2" applyFont="1" applyBorder="1" applyAlignment="1">
      <alignment horizontal="center" vertical="center" wrapText="1"/>
    </xf>
    <xf numFmtId="0" fontId="5" fillId="0" borderId="6" xfId="2" applyFont="1" applyBorder="1" applyAlignment="1">
      <alignment horizontal="center" vertical="center"/>
    </xf>
    <xf numFmtId="0" fontId="5" fillId="0" borderId="1" xfId="2" applyFont="1" applyBorder="1" applyAlignment="1">
      <alignment horizontal="center" vertical="center"/>
    </xf>
    <xf numFmtId="0" fontId="5" fillId="0" borderId="15"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4" fillId="0" borderId="5" xfId="0" applyFont="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3" fontId="4" fillId="0" borderId="4" xfId="1" applyNumberFormat="1" applyFont="1" applyBorder="1" applyAlignment="1">
      <alignment horizontal="center" vertical="center" shrinkToFit="1"/>
    </xf>
    <xf numFmtId="38" fontId="4" fillId="0" borderId="4" xfId="1" applyFont="1" applyBorder="1" applyAlignment="1" applyProtection="1">
      <alignment horizontal="center" vertical="center" shrinkToFit="1"/>
    </xf>
    <xf numFmtId="0" fontId="4" fillId="0" borderId="19" xfId="2" applyFont="1" applyBorder="1" applyAlignment="1">
      <alignment horizontal="center" vertical="center" wrapText="1"/>
    </xf>
    <xf numFmtId="0" fontId="9" fillId="0" borderId="4" xfId="2" applyFont="1" applyBorder="1" applyAlignment="1">
      <alignment horizontal="center" vertical="center" wrapText="1" shrinkToFit="1"/>
    </xf>
    <xf numFmtId="0" fontId="4" fillId="0" borderId="5" xfId="2" applyFont="1" applyBorder="1" applyAlignment="1">
      <alignment vertical="center" shrinkToFit="1"/>
    </xf>
    <xf numFmtId="0" fontId="4" fillId="0" borderId="20" xfId="2" applyFont="1" applyBorder="1" applyAlignment="1">
      <alignment horizontal="center" vertical="center" wrapText="1"/>
    </xf>
    <xf numFmtId="0" fontId="9" fillId="0" borderId="4" xfId="2" applyFont="1" applyBorder="1" applyAlignment="1">
      <alignment horizontal="center" vertical="center" shrinkToFit="1"/>
    </xf>
    <xf numFmtId="0" fontId="4" fillId="0" borderId="7" xfId="2" applyFont="1" applyBorder="1" applyAlignment="1">
      <alignment vertical="center" shrinkToFit="1"/>
    </xf>
    <xf numFmtId="0" fontId="4" fillId="0" borderId="25" xfId="2" applyFont="1" applyBorder="1" applyAlignment="1">
      <alignment horizontal="center" vertical="center"/>
    </xf>
    <xf numFmtId="0" fontId="2" fillId="0" borderId="4" xfId="2" applyBorder="1">
      <alignment vertical="center"/>
    </xf>
    <xf numFmtId="0" fontId="14" fillId="3" borderId="0" xfId="3" applyFont="1" applyFill="1" applyAlignment="1">
      <alignment horizontal="center" vertical="center"/>
    </xf>
    <xf numFmtId="0" fontId="14" fillId="2" borderId="0" xfId="3" applyFont="1" applyFill="1" applyAlignment="1">
      <alignment horizontal="center" vertical="center"/>
    </xf>
    <xf numFmtId="0" fontId="15" fillId="2" borderId="0" xfId="2" applyFont="1" applyFill="1">
      <alignment vertical="center"/>
    </xf>
  </cellXfs>
  <cellStyles count="4">
    <cellStyle name="桁区切り 2" xfId="1"/>
    <cellStyle name="標準" xfId="0" builtinId="0"/>
    <cellStyle name="標準 2 2" xfId="2"/>
    <cellStyle name="標準 3"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activeX1.xml><?xml version="1.0" encoding="utf-8"?>
<ax:ocx xmlns:r="http://schemas.openxmlformats.org/officeDocument/2006/relationships" xmlns:ax="http://schemas.microsoft.com/office/2006/activeX" ax:classid="{978C9E23-D4B0-11CE-BF2D-00AA003F40D0}"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684530</xdr:colOff>
      <xdr:row>27</xdr:row>
      <xdr:rowOff>263525</xdr:rowOff>
    </xdr:from>
    <xdr:to xmlns:xdr="http://schemas.openxmlformats.org/drawingml/2006/spreadsheetDrawing">
      <xdr:col>19</xdr:col>
      <xdr:colOff>157480</xdr:colOff>
      <xdr:row>33</xdr:row>
      <xdr:rowOff>76835</xdr:rowOff>
    </xdr:to>
    <xdr:sp macro="" textlink="">
      <xdr:nvSpPr>
        <xdr:cNvPr id="2" name="テキスト ボックス 1"/>
        <xdr:cNvSpPr txBox="1"/>
      </xdr:nvSpPr>
      <xdr:spPr>
        <a:xfrm>
          <a:off x="684530" y="8679815"/>
          <a:ext cx="7816850" cy="154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900">
              <a:solidFill>
                <a:sysClr val="windowText" lastClr="000000"/>
              </a:solidFill>
              <a:effectLst/>
              <a:latin typeface="UD デジタル 教科書体 NK-R"/>
              <a:ea typeface="UD デジタル 教科書体 NK-R"/>
              <a:cs typeface="+mn-cs"/>
            </a:rPr>
            <a:t>（記載注意等）</a:t>
          </a:r>
          <a:endParaRPr lang="ja-JP" altLang="ja-JP" sz="900">
            <a:solidFill>
              <a:sysClr val="windowText" lastClr="000000"/>
            </a:solidFill>
            <a:effectLst/>
            <a:latin typeface="UD デジタル 教科書体 NK-R"/>
            <a:ea typeface="UD デジタル 教科書体 NK-R"/>
            <a:cs typeface="+mn-cs"/>
          </a:endParaRPr>
        </a:p>
        <a:p>
          <a:r>
            <a:rPr lang="ja-JP" altLang="ja-JP" sz="900">
              <a:solidFill>
                <a:sysClr val="windowText" lastClr="000000"/>
              </a:solidFill>
              <a:effectLst/>
              <a:latin typeface="UD デジタル 教科書体 NK-R"/>
              <a:ea typeface="UD デジタル 教科書体 NK-R"/>
              <a:cs typeface="+mn-cs"/>
            </a:rPr>
            <a:t>（１）　この各筆明細は、権利の設定を受ける者ごとに別葉とする。</a:t>
          </a:r>
          <a:endParaRPr lang="ja-JP" altLang="ja-JP" sz="900">
            <a:solidFill>
              <a:sysClr val="windowText" lastClr="000000"/>
            </a:solidFill>
            <a:effectLst/>
            <a:latin typeface="UD デジタル 教科書体 NK-R"/>
            <a:ea typeface="UD デジタル 教科書体 NK-R"/>
            <a:cs typeface="+mn-cs"/>
          </a:endParaRPr>
        </a:p>
        <a:p>
          <a:r>
            <a:rPr lang="ja-JP" altLang="ja-JP" sz="900">
              <a:solidFill>
                <a:sysClr val="windowText" lastClr="000000"/>
              </a:solidFill>
              <a:effectLst/>
              <a:latin typeface="UD デジタル 教科書体 NK-R"/>
              <a:ea typeface="UD デジタル 教科書体 NK-R"/>
              <a:cs typeface="+mn-cs"/>
            </a:rPr>
            <a:t>（２）（</a:t>
          </a:r>
          <a:r>
            <a:rPr lang="en-US" altLang="ja-JP" sz="900">
              <a:solidFill>
                <a:sysClr val="windowText" lastClr="000000"/>
              </a:solidFill>
              <a:effectLst/>
              <a:latin typeface="UD デジタル 教科書体 NK-R"/>
              <a:ea typeface="UD デジタル 教科書体 NK-R"/>
              <a:cs typeface="+mn-cs"/>
            </a:rPr>
            <a:t>C</a:t>
          </a:r>
          <a:r>
            <a:rPr lang="ja-JP" altLang="ja-JP" sz="900">
              <a:solidFill>
                <a:sysClr val="windowText" lastClr="000000"/>
              </a:solidFill>
              <a:effectLst/>
              <a:latin typeface="UD デジタル 教科書体 NK-R"/>
              <a:ea typeface="UD デジタル 教科書体 NK-R"/>
              <a:cs typeface="+mn-cs"/>
            </a:rPr>
            <a:t>）欄の「面積」は、土地登記簿によるものとし、土地改良事業による一時利用の指定を受けた土地の場合には、実測面積を（　）書きで下段に２段書きする。</a:t>
          </a:r>
          <a:endParaRPr lang="en-US" altLang="ja-JP" sz="900">
            <a:solidFill>
              <a:sysClr val="windowText" lastClr="000000"/>
            </a:solidFill>
            <a:effectLst/>
            <a:latin typeface="UD デジタル 教科書体 NK-R"/>
            <a:ea typeface="UD デジタル 教科書体 NK-R"/>
            <a:cs typeface="+mn-cs"/>
          </a:endParaRPr>
        </a:p>
        <a:p>
          <a:r>
            <a:rPr lang="ja-JP" altLang="en-US" sz="900">
              <a:solidFill>
                <a:sysClr val="windowText" lastClr="000000"/>
              </a:solidFill>
              <a:effectLst/>
              <a:latin typeface="UD デジタル 教科書体 NK-R"/>
              <a:ea typeface="UD デジタル 教科書体 NK-R"/>
              <a:cs typeface="+mn-cs"/>
            </a:rPr>
            <a:t>　　　</a:t>
          </a:r>
          <a:r>
            <a:rPr lang="ja-JP" altLang="en-US" sz="900" baseline="0">
              <a:solidFill>
                <a:sysClr val="windowText" lastClr="000000"/>
              </a:solidFill>
              <a:effectLst/>
              <a:latin typeface="UD デジタル 教科書体 NK-R"/>
              <a:ea typeface="UD デジタル 教科書体 NK-R"/>
              <a:cs typeface="+mn-cs"/>
            </a:rPr>
            <a:t>  </a:t>
          </a:r>
          <a:r>
            <a:rPr lang="ja-JP" altLang="ja-JP" sz="900">
              <a:solidFill>
                <a:sysClr val="windowText" lastClr="000000"/>
              </a:solidFill>
              <a:effectLst/>
              <a:latin typeface="UD デジタル 教科書体 NK-R"/>
              <a:ea typeface="UD デジタル 教科書体 NK-R"/>
              <a:cs typeface="+mn-cs"/>
            </a:rPr>
            <a:t>なお、１筆の一部について利用権が設定される場合には、○○○○㎡の内○○○㎡と記載し、当該部分を特定することのできる図面を添付する</a:t>
          </a:r>
          <a:r>
            <a:rPr lang="ja-JP" altLang="en-US" sz="900">
              <a:solidFill>
                <a:sysClr val="windowText" lastClr="000000"/>
              </a:solidFill>
              <a:effectLst/>
              <a:latin typeface="UD デジタル 教科書体 NK-R"/>
              <a:ea typeface="UD デジタル 教科書体 NK-R"/>
              <a:cs typeface="+mn-cs"/>
            </a:rPr>
            <a:t>ものとする</a:t>
          </a:r>
          <a:r>
            <a:rPr lang="ja-JP" altLang="ja-JP" sz="900">
              <a:solidFill>
                <a:sysClr val="windowText" lastClr="000000"/>
              </a:solidFill>
              <a:effectLst/>
              <a:latin typeface="UD デジタル 教科書体 NK-R"/>
              <a:ea typeface="UD デジタル 教科書体 NK-R"/>
              <a:cs typeface="+mn-cs"/>
            </a:rPr>
            <a:t>。</a:t>
          </a:r>
          <a:endParaRPr lang="ja-JP" altLang="ja-JP" sz="900">
            <a:solidFill>
              <a:sysClr val="windowText" lastClr="000000"/>
            </a:solidFill>
            <a:effectLst/>
            <a:latin typeface="UD デジタル 教科書体 NK-R"/>
            <a:ea typeface="UD デジタル 教科書体 NK-R"/>
            <a:cs typeface="+mn-cs"/>
          </a:endParaRPr>
        </a:p>
        <a:p>
          <a:r>
            <a:rPr lang="ja-JP" altLang="ja-JP" sz="900">
              <a:solidFill>
                <a:sysClr val="windowText" lastClr="000000"/>
              </a:solidFill>
              <a:effectLst/>
              <a:latin typeface="UD デジタル 教科書体 NK-R"/>
              <a:ea typeface="UD デジタル 教科書体 NK-R"/>
              <a:cs typeface="+mn-cs"/>
            </a:rPr>
            <a:t>（３）（Ｆ）欄の「</a:t>
          </a:r>
          <a:r>
            <a:rPr lang="ja-JP" altLang="en-US" sz="900">
              <a:solidFill>
                <a:sysClr val="windowText" lastClr="000000"/>
              </a:solidFill>
              <a:effectLst/>
              <a:latin typeface="UD デジタル 教科書体 NK-R"/>
              <a:ea typeface="UD デジタル 教科書体 NK-R"/>
              <a:cs typeface="+mn-cs"/>
            </a:rPr>
            <a:t>権利の</a:t>
          </a:r>
          <a:r>
            <a:rPr lang="ja-JP" altLang="ja-JP" sz="900">
              <a:solidFill>
                <a:sysClr val="windowText" lastClr="000000"/>
              </a:solidFill>
              <a:effectLst/>
              <a:latin typeface="UD デジタル 教科書体 NK-R"/>
              <a:ea typeface="UD デジタル 教科書体 NK-R"/>
              <a:cs typeface="+mn-cs"/>
            </a:rPr>
            <a:t>種類」は、「賃借権」又は「使用貸借権」のいずれかを記載する。</a:t>
          </a:r>
          <a:endParaRPr lang="ja-JP" altLang="ja-JP" sz="900">
            <a:solidFill>
              <a:sysClr val="windowText" lastClr="000000"/>
            </a:solidFill>
            <a:effectLst/>
            <a:latin typeface="UD デジタル 教科書体 NK-R"/>
            <a:ea typeface="UD デジタル 教科書体 NK-R"/>
            <a:cs typeface="+mn-cs"/>
          </a:endParaRPr>
        </a:p>
        <a:p>
          <a:r>
            <a:rPr lang="ja-JP" altLang="ja-JP" sz="900">
              <a:solidFill>
                <a:sysClr val="windowText" lastClr="000000"/>
              </a:solidFill>
              <a:effectLst/>
              <a:latin typeface="UD デジタル 教科書体 NK-R"/>
              <a:ea typeface="UD デジタル 教科書体 NK-R"/>
              <a:cs typeface="+mn-cs"/>
            </a:rPr>
            <a:t>（４）（Ｆ）欄の「利用内容」は、賃借権の設定等による当該土地の利用目的（例：水田、普通畑、樹園地、農業用施設用地）を記載する。</a:t>
          </a:r>
          <a:endParaRPr lang="ja-JP" altLang="ja-JP" sz="900">
            <a:solidFill>
              <a:sysClr val="windowText" lastClr="000000"/>
            </a:solidFill>
            <a:effectLst/>
            <a:latin typeface="UD デジタル 教科書体 NK-R"/>
            <a:ea typeface="UD デジタル 教科書体 NK-R"/>
            <a:cs typeface="+mn-cs"/>
          </a:endParaRPr>
        </a:p>
        <a:p>
          <a:r>
            <a:rPr lang="ja-JP" altLang="ja-JP" sz="900">
              <a:solidFill>
                <a:sysClr val="windowText" lastClr="000000"/>
              </a:solidFill>
              <a:effectLst/>
              <a:latin typeface="UD デジタル 教科書体 NK-R"/>
              <a:ea typeface="UD デジタル 教科書体 NK-R"/>
              <a:cs typeface="+mn-cs"/>
            </a:rPr>
            <a:t>（５）（Ｆ）欄の「借賃」は、設定又</a:t>
          </a:r>
          <a:r>
            <a:rPr lang="ja-JP" altLang="en-US" sz="900">
              <a:solidFill>
                <a:sysClr val="windowText" lastClr="000000"/>
              </a:solidFill>
              <a:effectLst/>
              <a:latin typeface="UD デジタル 教科書体 NK-R"/>
              <a:ea typeface="UD デジタル 教科書体 NK-R"/>
              <a:cs typeface="+mn-cs"/>
            </a:rPr>
            <a:t>は</a:t>
          </a:r>
          <a:r>
            <a:rPr lang="ja-JP" altLang="ja-JP" sz="900">
              <a:solidFill>
                <a:sysClr val="windowText" lastClr="000000"/>
              </a:solidFill>
              <a:effectLst/>
              <a:latin typeface="UD デジタル 教科書体 NK-R"/>
              <a:ea typeface="UD デジタル 教科書体 NK-R"/>
              <a:cs typeface="+mn-cs"/>
            </a:rPr>
            <a:t>移転を受ける権利が賃借権である場合に、当該土地の１年分の借賃の額を記載する。</a:t>
          </a:r>
          <a:endParaRPr lang="en-US" altLang="ja-JP" sz="900">
            <a:solidFill>
              <a:sysClr val="windowText" lastClr="000000"/>
            </a:solidFill>
            <a:effectLst/>
            <a:latin typeface="UD デジタル 教科書体 NK-R"/>
            <a:ea typeface="UD デジタル 教科書体 NK-R"/>
            <a:cs typeface="+mn-cs"/>
          </a:endParaRPr>
        </a:p>
        <a:p>
          <a:r>
            <a:rPr lang="ja-JP" altLang="en-US" sz="900">
              <a:solidFill>
                <a:sysClr val="windowText" lastClr="000000"/>
              </a:solidFill>
              <a:effectLst/>
              <a:latin typeface="UD デジタル 教科書体 NK-R"/>
              <a:ea typeface="UD デジタル 教科書体 NK-R"/>
              <a:cs typeface="+mn-cs"/>
            </a:rPr>
            <a:t>（６）（</a:t>
          </a:r>
          <a:r>
            <a:rPr lang="en-US" altLang="ja-JP" sz="900">
              <a:solidFill>
                <a:sysClr val="windowText" lastClr="000000"/>
              </a:solidFill>
              <a:effectLst/>
              <a:latin typeface="UD デジタル 教科書体 NK-R"/>
              <a:ea typeface="UD デジタル 教科書体 NK-R"/>
              <a:cs typeface="+mn-cs"/>
            </a:rPr>
            <a:t>G</a:t>
          </a:r>
          <a:r>
            <a:rPr lang="ja-JP" altLang="en-US" sz="900">
              <a:solidFill>
                <a:sysClr val="windowText" lastClr="000000"/>
              </a:solidFill>
              <a:effectLst/>
              <a:latin typeface="UD デジタル 教科書体 NK-R"/>
              <a:ea typeface="UD デジタル 教科書体 NK-R"/>
              <a:cs typeface="+mn-cs"/>
            </a:rPr>
            <a:t>）欄の「借賃の支払方法」は、借賃の支払期限（１２月）と支払方法（口座）を記載する。</a:t>
          </a:r>
          <a:endParaRPr lang="ja-JP" altLang="ja-JP" sz="900">
            <a:solidFill>
              <a:sysClr val="windowText" lastClr="000000"/>
            </a:solidFill>
            <a:effectLst/>
            <a:latin typeface="UD デジタル 教科書体 NK-R"/>
            <a:ea typeface="UD デジタル 教科書体 NK-R"/>
            <a:cs typeface="+mn-cs"/>
          </a:endParaRPr>
        </a:p>
      </xdr:txBody>
    </xdr:sp>
    <xdr:clientData/>
  </xdr:twoCellAnchor>
  <xdr:twoCellAnchor>
    <xdr:from xmlns:xdr="http://schemas.openxmlformats.org/drawingml/2006/spreadsheetDrawing">
      <xdr:col>1</xdr:col>
      <xdr:colOff>111760</xdr:colOff>
      <xdr:row>33</xdr:row>
      <xdr:rowOff>78740</xdr:rowOff>
    </xdr:from>
    <xdr:to xmlns:xdr="http://schemas.openxmlformats.org/drawingml/2006/spreadsheetDrawing">
      <xdr:col>16</xdr:col>
      <xdr:colOff>313690</xdr:colOff>
      <xdr:row>63</xdr:row>
      <xdr:rowOff>78740</xdr:rowOff>
    </xdr:to>
    <xdr:sp macro="" textlink="">
      <xdr:nvSpPr>
        <xdr:cNvPr id="3" name="テキスト ボックス 1"/>
        <xdr:cNvSpPr/>
      </xdr:nvSpPr>
      <xdr:spPr>
        <a:xfrm>
          <a:off x="797560" y="10228580"/>
          <a:ext cx="6602730" cy="7546340"/>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050" kern="100">
              <a:effectLst/>
              <a:latin typeface="UD デジタル 教科書体 NK-R"/>
              <a:ea typeface="UD デジタル 教科書体 NK-R"/>
              <a:cs typeface="Times New Roman"/>
            </a:rPr>
            <a:t>３．　共通事項</a:t>
          </a:r>
        </a:p>
        <a:p>
          <a:pPr algn="just">
            <a:lnSpc>
              <a:spcPts val="1400"/>
            </a:lnSpc>
            <a:spcAft>
              <a:spcPts val="0"/>
            </a:spcAft>
          </a:pPr>
          <a:r>
            <a:rPr lang="ja-JP" altLang="en-US" sz="1050" kern="100">
              <a:effectLst/>
              <a:latin typeface="UD デジタル 教科書体 NK-R"/>
              <a:ea typeface="UD デジタル 教科書体 NK-R"/>
              <a:cs typeface="Times New Roman"/>
            </a:rPr>
            <a:t>　この農用地利用集積等促進計画（以下、「本計画」という。）の定めるところにより設定又は移転を受ける</a:t>
          </a:r>
          <a:endParaRPr lang="en-US" altLang="ja-JP"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権利は、１の各筆明細に定めるもののほか、次に定めるところによる。</a:t>
          </a:r>
        </a:p>
        <a:p>
          <a:pPr algn="just">
            <a:lnSpc>
              <a:spcPts val="1400"/>
            </a:lnSpc>
            <a:spcAft>
              <a:spcPts val="0"/>
            </a:spcAft>
          </a:pPr>
          <a:r>
            <a:rPr lang="ja-JP" altLang="en-US" sz="1050" kern="100">
              <a:effectLst/>
              <a:latin typeface="UD デジタル 教科書体 NK-R"/>
              <a:ea typeface="UD デジタル 教科書体 NK-R"/>
              <a:cs typeface="Times New Roman"/>
            </a:rPr>
            <a:t>（１）転貸又は譲渡</a:t>
          </a:r>
        </a:p>
        <a:p>
          <a:pPr algn="just">
            <a:lnSpc>
              <a:spcPts val="1400"/>
            </a:lnSpc>
            <a:spcAft>
              <a:spcPts val="0"/>
            </a:spcAft>
          </a:pPr>
          <a:r>
            <a:rPr lang="ja-JP" altLang="en-US" sz="1050" kern="100">
              <a:effectLst/>
              <a:latin typeface="UD デジタル 教科書体 NK-R"/>
              <a:ea typeface="UD デジタル 教科書体 NK-R"/>
              <a:cs typeface="Times New Roman"/>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1050" kern="100">
              <a:effectLst/>
              <a:latin typeface="UD デジタル 教科書体 NK-R"/>
              <a:ea typeface="UD デジタル 教科書体 NK-R"/>
              <a:cs typeface="Times New Roman"/>
            </a:rPr>
            <a:t>（２）借賃の増減額請求</a:t>
          </a:r>
        </a:p>
        <a:p>
          <a:pPr algn="just">
            <a:lnSpc>
              <a:spcPts val="1400"/>
            </a:lnSpc>
            <a:spcAft>
              <a:spcPts val="0"/>
            </a:spcAft>
          </a:pPr>
          <a:r>
            <a:rPr lang="ja-JP" altLang="en-US" sz="1050" kern="100">
              <a:effectLst/>
              <a:latin typeface="UD デジタル 教科書体 NK-R"/>
              <a:ea typeface="UD デジタル 教科書体 NK-R"/>
              <a:cs typeface="Times New Roman"/>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050" kern="100">
              <a:effectLst/>
              <a:latin typeface="UD デジタル 教科書体 NK-R"/>
              <a:ea typeface="UD デジタル 教科書体 NK-R"/>
              <a:cs typeface="Times New Roman"/>
            </a:rPr>
            <a:t>（３）借賃の改訂</a:t>
          </a:r>
        </a:p>
        <a:p>
          <a:pPr algn="just">
            <a:lnSpc>
              <a:spcPts val="1400"/>
            </a:lnSpc>
            <a:spcAft>
              <a:spcPts val="0"/>
            </a:spcAft>
          </a:pPr>
          <a:r>
            <a:rPr lang="ja-JP" altLang="en-US" sz="1050" kern="100">
              <a:effectLst/>
              <a:latin typeface="UD デジタル 教科書体 NK-R"/>
              <a:ea typeface="UD デジタル 教科書体 NK-R"/>
              <a:cs typeface="Times New Roman"/>
            </a:rPr>
            <a:t>　本計画を定めた後、借賃の改訂に当たっては、農地法第</a:t>
          </a:r>
          <a:r>
            <a:rPr lang="en-US" altLang="ja-JP" sz="1050" kern="100">
              <a:effectLst/>
              <a:latin typeface="UD デジタル 教科書体 NK-R"/>
              <a:ea typeface="UD デジタル 教科書体 NK-R"/>
              <a:cs typeface="Times New Roman"/>
            </a:rPr>
            <a:t>52</a:t>
          </a:r>
          <a:r>
            <a:rPr lang="ja-JP" altLang="en-US" sz="1050" kern="100">
              <a:effectLst/>
              <a:latin typeface="UD デジタル 教科書体 NK-R"/>
              <a:ea typeface="UD デジタル 教科書体 NK-R"/>
              <a:cs typeface="Times New Roman"/>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1050" kern="100">
              <a:effectLst/>
              <a:latin typeface="UD デジタル 教科書体 NK-R"/>
              <a:ea typeface="UD デジタル 教科書体 NK-R"/>
              <a:cs typeface="Times New Roman"/>
            </a:rPr>
            <a:t>（４）遅延損害金</a:t>
          </a:r>
        </a:p>
        <a:p>
          <a:pPr algn="just">
            <a:lnSpc>
              <a:spcPts val="1400"/>
            </a:lnSpc>
            <a:spcAft>
              <a:spcPts val="0"/>
            </a:spcAft>
          </a:pPr>
          <a:r>
            <a:rPr lang="ja-JP" altLang="en-US" sz="1050" kern="100">
              <a:effectLst/>
              <a:latin typeface="UD デジタル 教科書体 NK-R"/>
              <a:ea typeface="UD デジタル 教科書体 NK-R"/>
              <a:cs typeface="Times New Roman"/>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1050" kern="100">
              <a:effectLst/>
              <a:latin typeface="UD デジタル 教科書体 NK-R"/>
              <a:ea typeface="UD デジタル 教科書体 NK-R"/>
              <a:cs typeface="Times New Roman"/>
            </a:rPr>
            <a:t>  イ  遅延損害金は、借賃の額に対し、法廷利率で計算して得た額とする。</a:t>
          </a:r>
        </a:p>
        <a:p>
          <a:pPr algn="just">
            <a:lnSpc>
              <a:spcPts val="1400"/>
            </a:lnSpc>
            <a:spcAft>
              <a:spcPts val="0"/>
            </a:spcAft>
          </a:pPr>
          <a:r>
            <a:rPr lang="ja-JP" altLang="en-US" sz="1050" kern="100">
              <a:effectLst/>
              <a:latin typeface="UD デジタル 教科書体 NK-R"/>
              <a:ea typeface="UD デジタル 教科書体 NK-R"/>
              <a:cs typeface="Times New Roman"/>
            </a:rPr>
            <a:t>（５）借賃の支払猶予</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1050" kern="100">
              <a:effectLst/>
              <a:latin typeface="UD デジタル 教科書体 NK-R"/>
              <a:ea typeface="UD デジタル 教科書体 NK-R"/>
              <a:cs typeface="Times New Roman"/>
            </a:rPr>
            <a:t>（６）借賃の減額</a:t>
          </a:r>
        </a:p>
        <a:p>
          <a:pPr algn="just">
            <a:lnSpc>
              <a:spcPts val="1400"/>
            </a:lnSpc>
            <a:spcAft>
              <a:spcPts val="0"/>
            </a:spcAft>
          </a:pPr>
          <a:r>
            <a:rPr lang="ja-JP" altLang="en-US" sz="1050" kern="100">
              <a:effectLst/>
              <a:latin typeface="UD デジタル 教科書体 NK-R"/>
              <a:ea typeface="UD デジタル 教科書体 NK-R"/>
              <a:cs typeface="Times New Roman"/>
            </a:rPr>
            <a:t>ア　賃借権の目的物が農地である場合で、目的物の農地耕作者から機構に対して農地法（昭和</a:t>
          </a:r>
          <a:r>
            <a:rPr lang="en-US" altLang="ja-JP" sz="1050" kern="100">
              <a:effectLst/>
              <a:latin typeface="UD デジタル 教科書体 NK-R"/>
              <a:ea typeface="UD デジタル 教科書体 NK-R"/>
              <a:cs typeface="Times New Roman"/>
            </a:rPr>
            <a:t>27</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229</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20</a:t>
          </a:r>
          <a:r>
            <a:rPr lang="ja-JP" altLang="en-US" sz="1050" kern="100">
              <a:effectLst/>
              <a:latin typeface="UD デジタル 教科書体 NK-R"/>
              <a:ea typeface="UD デジタル 教科書体 NK-R"/>
              <a:cs typeface="Times New Roman"/>
            </a:rPr>
            <a:t>条又は民法</a:t>
          </a:r>
          <a:r>
            <a:rPr lang="en-US" altLang="ja-JP" sz="1050" kern="100">
              <a:effectLst/>
              <a:latin typeface="UD デジタル 教科書体 NK-R"/>
              <a:ea typeface="UD デジタル 教科書体 NK-R"/>
              <a:cs typeface="Times New Roman"/>
            </a:rPr>
            <a:t>609</a:t>
          </a:r>
          <a:r>
            <a:rPr lang="ja-JP" altLang="en-US" sz="1050" kern="100">
              <a:effectLst/>
              <a:latin typeface="UD デジタル 教科書体 NK-R"/>
              <a:ea typeface="UD デジタル 教科書体 NK-R"/>
              <a:cs typeface="Times New Roman"/>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1050" kern="100">
              <a:effectLst/>
              <a:latin typeface="UD デジタル 教科書体 NK-R"/>
              <a:ea typeface="UD デジタル 教科書体 NK-R"/>
              <a:cs typeface="Times New Roman"/>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1050" kern="100">
              <a:effectLst/>
              <a:latin typeface="UD デジタル 教科書体 NK-R"/>
              <a:ea typeface="UD デジタル 教科書体 NK-R"/>
              <a:cs typeface="Times New Roman"/>
            </a:rPr>
            <a:t>（７）修繕及び改良</a:t>
          </a:r>
        </a:p>
        <a:p>
          <a:pPr algn="just">
            <a:lnSpc>
              <a:spcPts val="1400"/>
            </a:lnSpc>
            <a:spcAft>
              <a:spcPts val="0"/>
            </a:spcAft>
          </a:pPr>
          <a:r>
            <a:rPr lang="ja-JP" altLang="en-US" sz="1050" kern="100">
              <a:effectLst/>
              <a:latin typeface="UD デジタル 教科書体 NK-R"/>
              <a:ea typeface="UD デジタル 教科書体 NK-R"/>
              <a:cs typeface="Times New Roman"/>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  イ　農地耕作者は、機構の同意を得て当該土地の改良を行うことができる。ただし、その改良が軽微である場合には機構の同意を要しない。</a:t>
          </a:r>
          <a:endParaRPr lang="en-US" altLang="ja-JP"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  ウ　修繕費又は改良費の負担及び償還は、別表１に定めたものを除き、民法、土地改良法等の法令に従う。</a:t>
          </a:r>
        </a:p>
        <a:p>
          <a:pPr algn="just">
            <a:lnSpc>
              <a:spcPts val="1400"/>
            </a:lnSpc>
            <a:spcAft>
              <a:spcPts val="0"/>
            </a:spcAft>
          </a:pPr>
          <a:r>
            <a:rPr lang="ja-JP" altLang="en-US" sz="1050" kern="100">
              <a:effectLst/>
              <a:latin typeface="UD デジタル 教科書体 NK-R"/>
              <a:ea typeface="UD デジタル 教科書体 NK-R"/>
              <a:cs typeface="Times New Roman"/>
            </a:rPr>
            <a:t>（８）附属物の設置等</a:t>
          </a:r>
        </a:p>
        <a:p>
          <a:pPr algn="just">
            <a:lnSpc>
              <a:spcPts val="1400"/>
            </a:lnSpc>
            <a:spcAft>
              <a:spcPts val="0"/>
            </a:spcAft>
          </a:pPr>
          <a:r>
            <a:rPr lang="ja-JP" altLang="en-US" sz="1050" kern="100">
              <a:effectLst/>
              <a:latin typeface="UD デジタル 教科書体 NK-R"/>
              <a:ea typeface="UD デジタル 教科書体 NK-R"/>
              <a:cs typeface="Times New Roman"/>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1050" kern="100">
              <a:effectLst/>
              <a:latin typeface="UD デジタル 教科書体 NK-R"/>
              <a:ea typeface="UD デジタル 教科書体 NK-R"/>
              <a:cs typeface="Times New Roman"/>
            </a:rPr>
            <a:t>　また、農地耕作者が附属物の設置をした場合において、賃貸借又は使用貸借が終了したときは、農地耕作者は当該附属物を収去する義務を負う</a:t>
          </a:r>
          <a:r>
            <a:rPr lang="ja-JP" altLang="en-US" sz="900" kern="100">
              <a:effectLst/>
              <a:latin typeface="UD デジタル 教科書体 NK-R"/>
              <a:ea typeface="UD デジタル 教科書体 NK-R"/>
              <a:cs typeface="Times New Roman"/>
            </a:rPr>
            <a:t>。</a:t>
          </a:r>
          <a:r>
            <a:rPr lang="ja-JP" sz="900" kern="100">
              <a:effectLst/>
              <a:latin typeface="UD デジタル 教科書体 NK-R"/>
              <a:ea typeface="UD デジタル 教科書体 NK-R"/>
              <a:cs typeface="Times New Roman"/>
            </a:rPr>
            <a:t>　　　　　　　　　　　　　　　　　</a:t>
          </a:r>
        </a:p>
      </xdr:txBody>
    </xdr:sp>
    <xdr:clientData/>
  </xdr:twoCellAnchor>
  <xdr:twoCellAnchor>
    <xdr:from xmlns:xdr="http://schemas.openxmlformats.org/drawingml/2006/spreadsheetDrawing">
      <xdr:col>17</xdr:col>
      <xdr:colOff>89535</xdr:colOff>
      <xdr:row>33</xdr:row>
      <xdr:rowOff>55880</xdr:rowOff>
    </xdr:from>
    <xdr:to xmlns:xdr="http://schemas.openxmlformats.org/drawingml/2006/spreadsheetDrawing">
      <xdr:col>34</xdr:col>
      <xdr:colOff>313690</xdr:colOff>
      <xdr:row>63</xdr:row>
      <xdr:rowOff>89535</xdr:rowOff>
    </xdr:to>
    <xdr:sp macro="" textlink="">
      <xdr:nvSpPr>
        <xdr:cNvPr id="4" name="テキスト ボックス 2"/>
        <xdr:cNvSpPr/>
      </xdr:nvSpPr>
      <xdr:spPr>
        <a:xfrm>
          <a:off x="7614285" y="10205720"/>
          <a:ext cx="6939280" cy="7579995"/>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（９）租税公課等の負担</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ア　当該土地に対する固定資産税その他の租税は、土地所有者が負担する。</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イ　当該土地に係る農業保険法に基づく共済掛金及び賦課金は、農地耕作者が負担する。</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ウ　当該土地に係る土地改良区の賦課金等は、別表２に定めるところによるほかは、転借人が負担する。</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エ　その他当該土地の通常の維持管理に要する経費は、農地耕作者が負担する。</a:t>
          </a:r>
          <a:endParaRPr lang="en-US" altLang="ja-JP"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（１０）賃貸借又は使用貸借の解除</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１の各筆明細に定める機構による賃借権の設定等を受けた土地について次のいずれかに該当するときは、機構は当該土地に係る賃貸借又は使用貸借を解除することができる。</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ア　当該農用地等を適正に利用していないと認められるとき。</a:t>
          </a:r>
          <a:endParaRPr lang="en-US" altLang="ja-JP"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a:t>
          </a:r>
          <a:r>
            <a:rPr lang="ja-JP" altLang="en-US" sz="1050" kern="100">
              <a:solidFill>
                <a:schemeClr val="tx1"/>
              </a:solidFill>
              <a:effectLst/>
              <a:latin typeface="UD デジタル 教科書体 NK-R"/>
              <a:ea typeface="UD デジタル 教科書体 NK-R"/>
              <a:cs typeface="Times New Roman"/>
            </a:rPr>
            <a:t>イ　当該農作業を適正に行っていないと認められるとき。</a:t>
          </a:r>
          <a:endParaRPr lang="en-US" altLang="ja-JP" sz="1050" kern="100">
            <a:solidFill>
              <a:schemeClr val="tx1"/>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ウ　正当な理由がなくて農地中間管理事業の推進に関する法律第</a:t>
          </a:r>
          <a:r>
            <a:rPr lang="en-US" altLang="ja-JP" sz="1050" kern="100">
              <a:solidFill>
                <a:sysClr val="windowText" lastClr="000000"/>
              </a:solidFill>
              <a:effectLst/>
              <a:latin typeface="UD デジタル 教科書体 NK-R"/>
              <a:ea typeface="UD デジタル 教科書体 NK-R"/>
              <a:cs typeface="Times New Roman"/>
            </a:rPr>
            <a:t>21</a:t>
          </a:r>
          <a:r>
            <a:rPr lang="ja-JP" altLang="en-US" sz="1050" kern="100">
              <a:solidFill>
                <a:sysClr val="windowText" lastClr="000000"/>
              </a:solidFill>
              <a:effectLst/>
              <a:latin typeface="UD デジタル 教科書体 NK-R"/>
              <a:ea typeface="UD デジタル 教科書体 NK-R"/>
              <a:cs typeface="Times New Roman"/>
            </a:rPr>
            <a:t>条第１項の規定による報告をしないとき。</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エ　農地法</a:t>
          </a:r>
          <a:r>
            <a:rPr lang="en-US" altLang="ja-JP" sz="1050" kern="100">
              <a:solidFill>
                <a:sysClr val="windowText" lastClr="000000"/>
              </a:solidFill>
              <a:effectLst/>
              <a:latin typeface="UD デジタル 教科書体 NK-R"/>
              <a:ea typeface="UD デジタル 教科書体 NK-R"/>
              <a:cs typeface="Times New Roman"/>
            </a:rPr>
            <a:t>6</a:t>
          </a:r>
          <a:r>
            <a:rPr lang="ja-JP" altLang="en-US" sz="1050" kern="100">
              <a:solidFill>
                <a:sysClr val="windowText" lastClr="000000"/>
              </a:solidFill>
              <a:effectLst/>
              <a:latin typeface="UD デジタル 教科書体 NK-R"/>
              <a:ea typeface="UD デジタル 教科書体 NK-R"/>
              <a:cs typeface="Times New Roman"/>
            </a:rPr>
            <a:t>条の</a:t>
          </a:r>
          <a:r>
            <a:rPr lang="en-US" altLang="ja-JP" sz="1050" kern="100">
              <a:solidFill>
                <a:sysClr val="windowText" lastClr="000000"/>
              </a:solidFill>
              <a:effectLst/>
              <a:latin typeface="UD デジタル 教科書体 NK-R"/>
              <a:ea typeface="UD デジタル 教科書体 NK-R"/>
              <a:cs typeface="Times New Roman"/>
            </a:rPr>
            <a:t>2</a:t>
          </a:r>
          <a:r>
            <a:rPr lang="ja-JP" altLang="en-US" sz="1050" kern="100">
              <a:solidFill>
                <a:sysClr val="windowText" lastClr="000000"/>
              </a:solidFill>
              <a:effectLst/>
              <a:latin typeface="UD デジタル 教科書体 NK-R"/>
              <a:ea typeface="UD デジタル 教科書体 NK-R"/>
              <a:cs typeface="Times New Roman"/>
            </a:rPr>
            <a:t>第</a:t>
          </a:r>
          <a:r>
            <a:rPr lang="en-US" altLang="ja-JP" sz="1050" kern="100">
              <a:solidFill>
                <a:sysClr val="windowText" lastClr="000000"/>
              </a:solidFill>
              <a:effectLst/>
              <a:latin typeface="UD デジタル 教科書体 NK-R"/>
              <a:ea typeface="UD デジタル 教科書体 NK-R"/>
              <a:cs typeface="Times New Roman"/>
            </a:rPr>
            <a:t>2</a:t>
          </a:r>
          <a:r>
            <a:rPr lang="ja-JP" altLang="en-US" sz="1050" kern="100">
              <a:solidFill>
                <a:sysClr val="windowText" lastClr="000000"/>
              </a:solidFill>
              <a:effectLst/>
              <a:latin typeface="UD デジタル 教科書体 NK-R"/>
              <a:ea typeface="UD デジタル 教科書体 NK-R"/>
              <a:cs typeface="Times New Roman"/>
            </a:rPr>
            <a:t>項の規定による通知を受けたとき。</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オ　正当な理由がなく賃料を支払わないときその他信義に反した行為をしたとき。</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カ　その他民法及び関連法規に定める解除事由に該当したとき。</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（１１）賃貸借又は使用貸借の終了</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（１２）目的物の返還</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（１３）賃借権又は使用貸借による権利に関する事項の変更の禁止</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機構及び農地耕作者は、本計画に定めるところにより設定又は移転される権利に関する事項は変更しないものとする。ただし、機構、農地耕作者、及び群馬県が協議の上、真にやむを得ないと認められる場合は、この限りでない。</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（１４）権利取得者の責務</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ア　農地耕作者は、本計画の定めるところに従い、目的物を効率的かつ適正に利用しなければならない。</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イ　農地耕作者は、機構から「農地中間管理事業の推進に関する法律」（平成</a:t>
          </a:r>
          <a:r>
            <a:rPr lang="en-US" altLang="ja-JP" sz="1050" kern="100">
              <a:solidFill>
                <a:sysClr val="windowText" lastClr="000000"/>
              </a:solidFill>
              <a:effectLst/>
              <a:latin typeface="UD デジタル 教科書体 NK-R"/>
              <a:ea typeface="UD デジタル 教科書体 NK-R"/>
              <a:cs typeface="Times New Roman"/>
            </a:rPr>
            <a:t>25</a:t>
          </a:r>
          <a:r>
            <a:rPr lang="ja-JP" altLang="en-US" sz="1050" kern="100">
              <a:solidFill>
                <a:sysClr val="windowText" lastClr="000000"/>
              </a:solidFill>
              <a:effectLst/>
              <a:latin typeface="UD デジタル 教科書体 NK-R"/>
              <a:ea typeface="UD デジタル 教科書体 NK-R"/>
              <a:cs typeface="Times New Roman"/>
            </a:rPr>
            <a:t>年法律第</a:t>
          </a:r>
          <a:r>
            <a:rPr lang="en-US" altLang="ja-JP" sz="1050" kern="100">
              <a:solidFill>
                <a:sysClr val="windowText" lastClr="000000"/>
              </a:solidFill>
              <a:effectLst/>
              <a:latin typeface="UD デジタル 教科書体 NK-R"/>
              <a:ea typeface="UD デジタル 教科書体 NK-R"/>
              <a:cs typeface="Times New Roman"/>
            </a:rPr>
            <a:t>101</a:t>
          </a:r>
          <a:r>
            <a:rPr lang="ja-JP" altLang="en-US" sz="1050" kern="100">
              <a:solidFill>
                <a:sysClr val="windowText" lastClr="000000"/>
              </a:solidFill>
              <a:effectLst/>
              <a:latin typeface="UD デジタル 教科書体 NK-R"/>
              <a:ea typeface="UD デジタル 教科書体 NK-R"/>
              <a:cs typeface="Times New Roman"/>
            </a:rPr>
            <a:t>号）第</a:t>
          </a:r>
          <a:r>
            <a:rPr lang="en-US" altLang="ja-JP" sz="1050" kern="100">
              <a:solidFill>
                <a:sysClr val="windowText" lastClr="000000"/>
              </a:solidFill>
              <a:effectLst/>
              <a:latin typeface="UD デジタル 教科書体 NK-R"/>
              <a:ea typeface="UD デジタル 教科書体 NK-R"/>
              <a:cs typeface="Times New Roman"/>
            </a:rPr>
            <a:t>21</a:t>
          </a:r>
          <a:r>
            <a:rPr lang="ja-JP" altLang="en-US" sz="1050" kern="100">
              <a:solidFill>
                <a:sysClr val="windowText" lastClr="000000"/>
              </a:solidFill>
              <a:effectLst/>
              <a:latin typeface="UD デジタル 教科書体 NK-R"/>
              <a:ea typeface="UD デジタル 教科書体 NK-R"/>
              <a:cs typeface="Times New Roman"/>
            </a:rPr>
            <a:t>条第１項の規定により、賃借権の設定等を受けた農用地等の利用の状況の報告を求められた場合には、機構に報告しなければならない。</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（１５）機構関連基盤整備事業の実施</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機構が農地中間管理権を有している農用地等については、土地改良法（昭和</a:t>
          </a:r>
          <a:r>
            <a:rPr lang="en-US" altLang="ja-JP" sz="1050" kern="100">
              <a:solidFill>
                <a:sysClr val="windowText" lastClr="000000"/>
              </a:solidFill>
              <a:effectLst/>
              <a:latin typeface="UD デジタル 教科書体 NK-R"/>
              <a:ea typeface="UD デジタル 教科書体 NK-R"/>
              <a:cs typeface="Times New Roman"/>
            </a:rPr>
            <a:t>24</a:t>
          </a:r>
          <a:r>
            <a:rPr lang="ja-JP" altLang="en-US" sz="1050" kern="100">
              <a:solidFill>
                <a:sysClr val="windowText" lastClr="000000"/>
              </a:solidFill>
              <a:effectLst/>
              <a:latin typeface="UD デジタル 教科書体 NK-R"/>
              <a:ea typeface="UD デジタル 教科書体 NK-R"/>
              <a:cs typeface="Times New Roman"/>
            </a:rPr>
            <a:t>年法律第</a:t>
          </a:r>
          <a:r>
            <a:rPr lang="en-US" altLang="ja-JP" sz="1050" kern="100">
              <a:solidFill>
                <a:sysClr val="windowText" lastClr="000000"/>
              </a:solidFill>
              <a:effectLst/>
              <a:latin typeface="UD デジタル 教科書体 NK-R"/>
              <a:ea typeface="UD デジタル 教科書体 NK-R"/>
              <a:cs typeface="Times New Roman"/>
            </a:rPr>
            <a:t>195</a:t>
          </a:r>
          <a:r>
            <a:rPr lang="ja-JP" altLang="en-US" sz="1050" kern="100">
              <a:solidFill>
                <a:sysClr val="windowText" lastClr="000000"/>
              </a:solidFill>
              <a:effectLst/>
              <a:latin typeface="UD デジタル 教科書体 NK-R"/>
              <a:ea typeface="UD デジタル 教科書体 NK-R"/>
              <a:cs typeface="Times New Roman"/>
            </a:rPr>
            <a:t>号）第</a:t>
          </a:r>
          <a:r>
            <a:rPr lang="en-US" altLang="ja-JP" sz="1050" kern="100">
              <a:solidFill>
                <a:sysClr val="windowText" lastClr="000000"/>
              </a:solidFill>
              <a:effectLst/>
              <a:latin typeface="UD デジタル 教科書体 NK-R"/>
              <a:ea typeface="UD デジタル 教科書体 NK-R"/>
              <a:cs typeface="Times New Roman"/>
            </a:rPr>
            <a:t>87</a:t>
          </a:r>
          <a:r>
            <a:rPr lang="ja-JP" altLang="en-US" sz="1050" kern="100">
              <a:solidFill>
                <a:sysClr val="windowText" lastClr="000000"/>
              </a:solidFill>
              <a:effectLst/>
              <a:latin typeface="UD デジタル 教科書体 NK-R"/>
              <a:ea typeface="UD デジタル 教科書体 NK-R"/>
              <a:cs typeface="Times New Roman"/>
            </a:rPr>
            <a:t>条の</a:t>
          </a:r>
          <a:r>
            <a:rPr lang="en-US" altLang="ja-JP" sz="1050" kern="100">
              <a:solidFill>
                <a:sysClr val="windowText" lastClr="000000"/>
              </a:solidFill>
              <a:effectLst/>
              <a:latin typeface="UD デジタル 教科書体 NK-R"/>
              <a:ea typeface="UD デジタル 教科書体 NK-R"/>
              <a:cs typeface="Times New Roman"/>
            </a:rPr>
            <a:t>3</a:t>
          </a:r>
          <a:r>
            <a:rPr lang="ja-JP" altLang="en-US" sz="1050" kern="100">
              <a:solidFill>
                <a:sysClr val="windowText" lastClr="000000"/>
              </a:solidFill>
              <a:effectLst/>
              <a:latin typeface="UD デジタル 教科書体 NK-R"/>
              <a:ea typeface="UD デジタル 教科書体 NK-R"/>
              <a:cs typeface="Times New Roman"/>
            </a:rPr>
            <a:t>第</a:t>
          </a:r>
          <a:r>
            <a:rPr lang="en-US" altLang="ja-JP" sz="1050" kern="100">
              <a:solidFill>
                <a:sysClr val="windowText" lastClr="000000"/>
              </a:solidFill>
              <a:effectLst/>
              <a:latin typeface="UD デジタル 教科書体 NK-R"/>
              <a:ea typeface="UD デジタル 教科書体 NK-R"/>
              <a:cs typeface="Times New Roman"/>
            </a:rPr>
            <a:t>1</a:t>
          </a:r>
          <a:r>
            <a:rPr lang="ja-JP" altLang="en-US" sz="1050" kern="100">
              <a:solidFill>
                <a:sysClr val="windowText" lastClr="000000"/>
              </a:solidFill>
              <a:effectLst/>
              <a:latin typeface="UD デジタル 教科書体 NK-R"/>
              <a:ea typeface="UD デジタル 教科書体 NK-R"/>
              <a:cs typeface="Times New Roman"/>
            </a:rPr>
            <a:t>項の土地改良事業が行われることがある。</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（１６）その他</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1050" kern="100">
              <a:solidFill>
                <a:sysClr val="windowText" lastClr="000000"/>
              </a:solidFill>
              <a:effectLst/>
              <a:latin typeface="UD デジタル 教科書体 NK-R"/>
              <a:ea typeface="UD デジタル 教科書体 NK-R"/>
              <a:cs typeface="Times New Roman"/>
            </a:rPr>
            <a:t>　本計画に定めのない事項及び本計画に関し疑義が生じたときは、機構、農地耕作者及び群馬県が協議して定める。</a:t>
          </a:r>
          <a:endParaRPr lang="ja-JP" altLang="en-US" sz="105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endParaRPr lang="ja-JP" sz="800" kern="100">
            <a:solidFill>
              <a:sysClr val="windowText" lastClr="000000"/>
            </a:solidFill>
            <a:effectLst/>
            <a:latin typeface="UD デジタル 教科書体 NK-R"/>
            <a:ea typeface="UD デジタル 教科書体 NK-R"/>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9</xdr:row>
          <xdr:rowOff>257175</xdr:rowOff>
        </xdr:from>
        <xdr:to xmlns:xdr="http://schemas.openxmlformats.org/drawingml/2006/spreadsheetDrawing">
          <xdr:col>39</xdr:col>
          <xdr:colOff>209550</xdr:colOff>
          <xdr:row>11</xdr:row>
          <xdr:rowOff>46990</xdr:rowOff>
        </xdr:to>
        <xdr:sp textlink="">
          <xdr:nvSpPr>
            <xdr:cNvPr id="1028" name="Label1" hidden="1">
              <a:extLst>
                <a:ext uri="{63B3BB69-23CF-44E3-9099-C40C66FF867C}">
                  <a14:compatExt spid="_x0000_s1028"/>
                </a:ext>
              </a:extLst>
            </xdr:cNvPr>
            <xdr:cNvSpPr>
              <a:spLocks noChangeShapeType="1"/>
            </xdr:cNvSpPr>
          </xdr:nvSpPr>
          <xdr:spPr>
            <a:xfrm>
              <a:off x="685800" y="2924175"/>
              <a:ext cx="17878425" cy="48514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22%20&#12288;&#36786;&#22320;&#20013;&#38291;&#31649;&#29702;\&#29287;&#21475;\00%20&#26032;&#20307;&#21046;\7%20&#24066;&#30010;&#26449;&#29992;Excel\NTTD&#20316;&#25104;\08%200309&#12469;&#12531;&#12503;&#12523;\0309nouchi%20-%20&#12467;&#12500;&#1254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ワークシート"/>
      <sheetName val="入力シート"/>
      <sheetName val="CSV作成"/>
      <sheetName val="エラー"/>
      <sheetName val="年間スケ（一括） (3)"/>
      <sheetName val="年間スケ（一括） (2)"/>
      <sheetName val="年間スケ（一括）"/>
      <sheetName val="提出書類一覧"/>
      <sheetName val="ﾁｪｯｸﾘｽﾄ"/>
      <sheetName val="一括方式（出し手）"/>
      <sheetName val="一括方式（受け手）"/>
      <sheetName val="適格法人"/>
      <sheetName val="他法人"/>
      <sheetName val="適格法人の証明"/>
      <sheetName val="利用集積計画（案）鏡文章"/>
      <sheetName val="６号別紙"/>
      <sheetName val="口座振込依頼書"/>
      <sheetName val="口座収集通知文（貸手用）"/>
      <sheetName val="口座収集通知文（借手用）"/>
      <sheetName val="賃料お知らせ "/>
    </sheetNames>
    <sheetDataSet>
      <sheetData sheetId="0">
        <row r="2">
          <cell r="D2">
            <v>1</v>
          </cell>
          <cell r="E2">
            <v>1</v>
          </cell>
          <cell r="F2" t="str">
            <v>1-1</v>
          </cell>
          <cell r="G2">
            <v>4</v>
          </cell>
          <cell r="I2" t="str">
            <v>前橋市</v>
          </cell>
          <cell r="J2" t="str">
            <v>前橋市</v>
          </cell>
          <cell r="K2" t="str">
            <v>下増田町</v>
          </cell>
          <cell r="L2" t="str">
            <v/>
          </cell>
          <cell r="M2" t="str">
            <v>１４８６－１</v>
          </cell>
          <cell r="N2" t="str">
            <v>田</v>
          </cell>
          <cell r="O2" t="str">
            <v>水田</v>
          </cell>
          <cell r="P2">
            <v>1264</v>
          </cell>
          <cell r="Q2">
            <v>1264</v>
          </cell>
          <cell r="T2" t="str">
            <v>個人</v>
          </cell>
          <cell r="U2" t="str">
            <v>阿久津　實</v>
          </cell>
          <cell r="V2" t="str">
            <v>379-2113</v>
          </cell>
          <cell r="W2" t="str">
            <v>前橋市下増田町９５２－１</v>
          </cell>
          <cell r="X2" t="str">
            <v>027-266-2723</v>
          </cell>
          <cell r="Y2" t="str">
            <v/>
          </cell>
          <cell r="Z2">
            <v>44713</v>
          </cell>
          <cell r="AA2">
            <v>48365</v>
          </cell>
          <cell r="AB2">
            <v>10</v>
          </cell>
          <cell r="AC2" t="str">
            <v>一括方式</v>
          </cell>
          <cell r="AE2">
            <v>5000</v>
          </cell>
          <cell r="AF2">
            <v>6320</v>
          </cell>
          <cell r="AH2" t="str">
            <v/>
          </cell>
          <cell r="BB2" t="str">
            <v>2022</v>
          </cell>
          <cell r="BD2" t="str">
            <v>農地所有適格法人</v>
          </cell>
          <cell r="BE2" t="str">
            <v>農事組合法人　マスダ　代表理事　原　義男</v>
          </cell>
          <cell r="BF2" t="str">
            <v>379-2113</v>
          </cell>
          <cell r="BG2" t="str">
            <v>前橋市下増田町８８６</v>
          </cell>
          <cell r="BH2" t="str">
            <v>027-266-4870</v>
          </cell>
          <cell r="BI2" t="str">
            <v/>
          </cell>
          <cell r="BJ2">
            <v>44713</v>
          </cell>
          <cell r="BK2">
            <v>48365</v>
          </cell>
          <cell r="BL2">
            <v>10</v>
          </cell>
          <cell r="BM2" t="str">
            <v/>
          </cell>
          <cell r="BN2">
            <v>5000</v>
          </cell>
          <cell r="BO2">
            <v>6320</v>
          </cell>
          <cell r="BP2" t="str">
            <v/>
          </cell>
        </row>
        <row r="3">
          <cell r="D3">
            <v>1</v>
          </cell>
          <cell r="E3">
            <v>2</v>
          </cell>
          <cell r="F3" t="str">
            <v>1-2</v>
          </cell>
          <cell r="G3">
            <v>5</v>
          </cell>
          <cell r="I3" t="str">
            <v>前橋市</v>
          </cell>
          <cell r="J3" t="str">
            <v>前橋市</v>
          </cell>
          <cell r="K3" t="str">
            <v>下増田町</v>
          </cell>
          <cell r="L3" t="str">
            <v/>
          </cell>
          <cell r="M3" t="str">
            <v>１４８６－２</v>
          </cell>
          <cell r="N3" t="str">
            <v>田</v>
          </cell>
          <cell r="O3" t="str">
            <v>水田</v>
          </cell>
          <cell r="P3">
            <v>1623</v>
          </cell>
          <cell r="Q3">
            <v>1623</v>
          </cell>
          <cell r="T3" t="str">
            <v>個人</v>
          </cell>
          <cell r="U3" t="str">
            <v>阿久津　實</v>
          </cell>
          <cell r="V3" t="str">
            <v>379-2113</v>
          </cell>
          <cell r="W3" t="str">
            <v>前橋市下増田町９５２－１</v>
          </cell>
          <cell r="X3" t="str">
            <v>027-266-2723</v>
          </cell>
          <cell r="Y3" t="str">
            <v/>
          </cell>
          <cell r="Z3">
            <v>44713</v>
          </cell>
          <cell r="AA3">
            <v>48365</v>
          </cell>
          <cell r="AB3">
            <v>10</v>
          </cell>
          <cell r="AC3" t="str">
            <v>一括方式</v>
          </cell>
          <cell r="AE3">
            <v>5000</v>
          </cell>
          <cell r="AF3">
            <v>8115</v>
          </cell>
          <cell r="AH3" t="str">
            <v/>
          </cell>
          <cell r="BB3" t="str">
            <v>2022</v>
          </cell>
          <cell r="BD3" t="str">
            <v>農地所有適格法人</v>
          </cell>
          <cell r="BE3" t="str">
            <v>農事組合法人　マスダ　代表理事　原　義男</v>
          </cell>
          <cell r="BF3" t="str">
            <v>379-2113</v>
          </cell>
          <cell r="BG3" t="str">
            <v>前橋市下増田町８８６</v>
          </cell>
          <cell r="BH3" t="str">
            <v>027-266-4870</v>
          </cell>
          <cell r="BI3" t="str">
            <v/>
          </cell>
          <cell r="BJ3">
            <v>44713</v>
          </cell>
          <cell r="BK3">
            <v>48365</v>
          </cell>
          <cell r="BL3">
            <v>10</v>
          </cell>
          <cell r="BM3" t="str">
            <v/>
          </cell>
          <cell r="BN3">
            <v>5000</v>
          </cell>
          <cell r="BO3">
            <v>8115</v>
          </cell>
          <cell r="BP3" t="str">
            <v/>
          </cell>
        </row>
        <row r="4">
          <cell r="D4">
            <v>1</v>
          </cell>
          <cell r="E4">
            <v>3</v>
          </cell>
          <cell r="F4" t="str">
            <v>1-3</v>
          </cell>
          <cell r="G4">
            <v>6</v>
          </cell>
          <cell r="I4" t="str">
            <v>前橋市</v>
          </cell>
          <cell r="J4" t="str">
            <v>前橋市</v>
          </cell>
          <cell r="K4" t="str">
            <v>下増田町</v>
          </cell>
          <cell r="L4" t="str">
            <v/>
          </cell>
          <cell r="M4" t="str">
            <v>１４８６－３</v>
          </cell>
          <cell r="N4" t="str">
            <v>田</v>
          </cell>
          <cell r="O4" t="str">
            <v>水田</v>
          </cell>
          <cell r="P4">
            <v>1547</v>
          </cell>
          <cell r="Q4">
            <v>1547</v>
          </cell>
          <cell r="T4" t="str">
            <v>個人</v>
          </cell>
          <cell r="U4" t="str">
            <v>阿久津　實</v>
          </cell>
          <cell r="V4" t="str">
            <v>379-2113</v>
          </cell>
          <cell r="W4" t="str">
            <v>前橋市下増田町９５２－１</v>
          </cell>
          <cell r="X4" t="str">
            <v>027-266-2723</v>
          </cell>
          <cell r="Y4" t="str">
            <v/>
          </cell>
          <cell r="Z4">
            <v>44713</v>
          </cell>
          <cell r="AA4">
            <v>48365</v>
          </cell>
          <cell r="AB4">
            <v>10</v>
          </cell>
          <cell r="AC4" t="str">
            <v>一括方式</v>
          </cell>
          <cell r="AE4">
            <v>5000</v>
          </cell>
          <cell r="AF4">
            <v>7735</v>
          </cell>
          <cell r="AH4" t="str">
            <v/>
          </cell>
          <cell r="BB4" t="str">
            <v>2022</v>
          </cell>
          <cell r="BD4" t="str">
            <v>農地所有適格法人</v>
          </cell>
          <cell r="BE4" t="str">
            <v>農事組合法人　マスダ　代表理事　原　義男</v>
          </cell>
          <cell r="BF4" t="str">
            <v>379-2113</v>
          </cell>
          <cell r="BG4" t="str">
            <v>前橋市下増田町８８６</v>
          </cell>
          <cell r="BH4" t="str">
            <v>027-266-4870</v>
          </cell>
          <cell r="BI4" t="str">
            <v/>
          </cell>
          <cell r="BJ4">
            <v>44713</v>
          </cell>
          <cell r="BK4">
            <v>48365</v>
          </cell>
          <cell r="BL4">
            <v>10</v>
          </cell>
          <cell r="BM4" t="str">
            <v/>
          </cell>
          <cell r="BN4">
            <v>5000</v>
          </cell>
          <cell r="BO4">
            <v>7735</v>
          </cell>
          <cell r="BP4" t="str">
            <v/>
          </cell>
        </row>
        <row r="5">
          <cell r="D5">
            <v>1</v>
          </cell>
          <cell r="E5">
            <v>4</v>
          </cell>
          <cell r="F5" t="str">
            <v>1-4</v>
          </cell>
          <cell r="G5">
            <v>7</v>
          </cell>
          <cell r="I5" t="str">
            <v>前橋市</v>
          </cell>
          <cell r="J5" t="str">
            <v>前橋市</v>
          </cell>
          <cell r="K5" t="str">
            <v>下増田町</v>
          </cell>
          <cell r="L5" t="str">
            <v/>
          </cell>
          <cell r="M5" t="str">
            <v>１５２０－１</v>
          </cell>
          <cell r="N5" t="str">
            <v>田</v>
          </cell>
          <cell r="O5" t="str">
            <v>水田</v>
          </cell>
          <cell r="P5">
            <v>1059</v>
          </cell>
          <cell r="Q5">
            <v>1059</v>
          </cell>
          <cell r="T5" t="str">
            <v>個人</v>
          </cell>
          <cell r="U5" t="str">
            <v>阿久津　實</v>
          </cell>
          <cell r="V5" t="str">
            <v>379-2113</v>
          </cell>
          <cell r="W5" t="str">
            <v>前橋市下増田町９５２－１</v>
          </cell>
          <cell r="X5" t="str">
            <v>027-266-2723</v>
          </cell>
          <cell r="Y5" t="str">
            <v/>
          </cell>
          <cell r="Z5">
            <v>44713</v>
          </cell>
          <cell r="AA5">
            <v>48365</v>
          </cell>
          <cell r="AB5">
            <v>10</v>
          </cell>
          <cell r="AC5" t="str">
            <v>一括方式</v>
          </cell>
          <cell r="AE5">
            <v>5000</v>
          </cell>
          <cell r="AF5">
            <v>5295</v>
          </cell>
          <cell r="AH5" t="str">
            <v/>
          </cell>
          <cell r="BB5" t="str">
            <v>2022</v>
          </cell>
          <cell r="BD5" t="str">
            <v>農地所有適格法人</v>
          </cell>
          <cell r="BE5" t="str">
            <v>農事組合法人　マスダ　代表理事　原　義男</v>
          </cell>
          <cell r="BF5" t="str">
            <v>379-2113</v>
          </cell>
          <cell r="BG5" t="str">
            <v>前橋市下増田町８８６</v>
          </cell>
          <cell r="BH5" t="str">
            <v>027-266-4870</v>
          </cell>
          <cell r="BI5" t="str">
            <v/>
          </cell>
          <cell r="BJ5">
            <v>44713</v>
          </cell>
          <cell r="BK5">
            <v>48365</v>
          </cell>
          <cell r="BL5">
            <v>10</v>
          </cell>
          <cell r="BM5" t="str">
            <v/>
          </cell>
          <cell r="BN5">
            <v>5000</v>
          </cell>
          <cell r="BO5">
            <v>5295</v>
          </cell>
          <cell r="BP5" t="str">
            <v/>
          </cell>
        </row>
        <row r="6">
          <cell r="D6">
            <v>1</v>
          </cell>
          <cell r="E6">
            <v>5</v>
          </cell>
          <cell r="F6" t="str">
            <v>1-5</v>
          </cell>
          <cell r="G6">
            <v>8</v>
          </cell>
          <cell r="I6" t="str">
            <v>前橋市</v>
          </cell>
          <cell r="J6" t="str">
            <v>前橋市</v>
          </cell>
          <cell r="K6" t="str">
            <v>下増田町</v>
          </cell>
          <cell r="L6" t="str">
            <v/>
          </cell>
          <cell r="M6" t="str">
            <v>１５２０－２</v>
          </cell>
          <cell r="N6" t="str">
            <v>田</v>
          </cell>
          <cell r="O6" t="str">
            <v>水田</v>
          </cell>
          <cell r="P6">
            <v>779</v>
          </cell>
          <cell r="Q6">
            <v>779</v>
          </cell>
          <cell r="T6" t="str">
            <v>個人</v>
          </cell>
          <cell r="U6" t="str">
            <v>阿久津　實</v>
          </cell>
          <cell r="V6" t="str">
            <v>379-2113</v>
          </cell>
          <cell r="W6" t="str">
            <v>前橋市下増田町９５２－１</v>
          </cell>
          <cell r="X6" t="str">
            <v>027-266-2723</v>
          </cell>
          <cell r="Y6" t="str">
            <v/>
          </cell>
          <cell r="Z6">
            <v>44713</v>
          </cell>
          <cell r="AA6">
            <v>48365</v>
          </cell>
          <cell r="AB6">
            <v>10</v>
          </cell>
          <cell r="AC6" t="str">
            <v>一括方式</v>
          </cell>
          <cell r="AE6">
            <v>5000</v>
          </cell>
          <cell r="AF6">
            <v>3895</v>
          </cell>
          <cell r="AH6" t="str">
            <v/>
          </cell>
          <cell r="BB6" t="str">
            <v>2022</v>
          </cell>
          <cell r="BD6" t="str">
            <v>農地所有適格法人</v>
          </cell>
          <cell r="BE6" t="str">
            <v>農事組合法人　マスダ　代表理事　原　義男</v>
          </cell>
          <cell r="BF6" t="str">
            <v>379-2113</v>
          </cell>
          <cell r="BG6" t="str">
            <v>前橋市下増田町８８６</v>
          </cell>
          <cell r="BH6" t="str">
            <v>027-266-4870</v>
          </cell>
          <cell r="BI6" t="str">
            <v/>
          </cell>
          <cell r="BJ6">
            <v>44713</v>
          </cell>
          <cell r="BK6">
            <v>48365</v>
          </cell>
          <cell r="BL6">
            <v>10</v>
          </cell>
          <cell r="BM6" t="str">
            <v/>
          </cell>
          <cell r="BN6">
            <v>5000</v>
          </cell>
          <cell r="BO6">
            <v>3895</v>
          </cell>
          <cell r="BP6" t="str">
            <v/>
          </cell>
        </row>
        <row r="7">
          <cell r="D7">
            <v>2</v>
          </cell>
          <cell r="E7">
            <v>1</v>
          </cell>
          <cell r="F7" t="str">
            <v>2-1</v>
          </cell>
          <cell r="G7">
            <v>14</v>
          </cell>
          <cell r="I7" t="str">
            <v>前橋市</v>
          </cell>
          <cell r="J7" t="str">
            <v>前橋市</v>
          </cell>
          <cell r="K7" t="str">
            <v>東大室町</v>
          </cell>
          <cell r="L7" t="str">
            <v/>
          </cell>
          <cell r="M7" t="str">
            <v>１０００－１</v>
          </cell>
          <cell r="N7" t="str">
            <v>田</v>
          </cell>
          <cell r="O7" t="str">
            <v>水田</v>
          </cell>
          <cell r="P7">
            <v>2093</v>
          </cell>
          <cell r="Q7">
            <v>2093</v>
          </cell>
          <cell r="T7" t="str">
            <v>個人</v>
          </cell>
          <cell r="U7" t="str">
            <v>阿佐見　恵多</v>
          </cell>
          <cell r="V7" t="str">
            <v>372-0021</v>
          </cell>
          <cell r="W7" t="str">
            <v>伊勢崎市上諏訪町１２３４－２　フィレンツェ・グラッツィアＣ</v>
          </cell>
          <cell r="X7" t="str">
            <v>000-000-0000</v>
          </cell>
          <cell r="Y7" t="str">
            <v>080-1326-5754</v>
          </cell>
          <cell r="Z7">
            <v>44713</v>
          </cell>
          <cell r="AA7">
            <v>48365</v>
          </cell>
          <cell r="AB7">
            <v>10</v>
          </cell>
          <cell r="AC7" t="str">
            <v>一括方式</v>
          </cell>
          <cell r="AE7">
            <v>5350</v>
          </cell>
          <cell r="AF7">
            <v>11197</v>
          </cell>
          <cell r="AH7" t="str">
            <v/>
          </cell>
          <cell r="BB7" t="str">
            <v>2022</v>
          </cell>
          <cell r="BD7" t="str">
            <v>農地所有適格法人</v>
          </cell>
          <cell r="BE7" t="str">
            <v>ビッグ・ファーム　株式会社　代表取締役　阿佐見　恵多</v>
          </cell>
          <cell r="BF7" t="str">
            <v>379-2202</v>
          </cell>
          <cell r="BG7" t="str">
            <v>伊勢崎市赤堀鹿島町６０２－１</v>
          </cell>
          <cell r="BH7" t="str">
            <v>0270-62-0667</v>
          </cell>
          <cell r="BI7" t="str">
            <v/>
          </cell>
          <cell r="BJ7">
            <v>44713</v>
          </cell>
          <cell r="BK7">
            <v>48365</v>
          </cell>
          <cell r="BL7">
            <v>10</v>
          </cell>
          <cell r="BM7" t="str">
            <v/>
          </cell>
          <cell r="BN7">
            <v>5350</v>
          </cell>
          <cell r="BO7">
            <v>11197</v>
          </cell>
          <cell r="BP7" t="str">
            <v/>
          </cell>
        </row>
        <row r="8">
          <cell r="D8">
            <v>2</v>
          </cell>
          <cell r="E8">
            <v>2</v>
          </cell>
          <cell r="F8" t="str">
            <v>2-2</v>
          </cell>
          <cell r="G8">
            <v>9</v>
          </cell>
          <cell r="I8" t="str">
            <v>前橋市</v>
          </cell>
          <cell r="J8" t="str">
            <v>前橋市</v>
          </cell>
          <cell r="K8" t="str">
            <v>東大室町</v>
          </cell>
          <cell r="L8" t="str">
            <v/>
          </cell>
          <cell r="M8" t="str">
            <v>８６８－１</v>
          </cell>
          <cell r="N8" t="str">
            <v>田</v>
          </cell>
          <cell r="O8" t="str">
            <v>水田</v>
          </cell>
          <cell r="P8">
            <v>846</v>
          </cell>
          <cell r="Q8">
            <v>846</v>
          </cell>
          <cell r="T8" t="str">
            <v>個人</v>
          </cell>
          <cell r="U8" t="str">
            <v>阿佐見　恵多</v>
          </cell>
          <cell r="V8" t="str">
            <v>372-0021</v>
          </cell>
          <cell r="W8" t="str">
            <v>伊勢崎市上諏訪町１２３４－２　フィレンツェ・グラッツィアＣ</v>
          </cell>
          <cell r="X8" t="str">
            <v>000-000-0000</v>
          </cell>
          <cell r="Y8" t="str">
            <v>080-1326-5754</v>
          </cell>
          <cell r="Z8">
            <v>44713</v>
          </cell>
          <cell r="AA8">
            <v>48365</v>
          </cell>
          <cell r="AB8">
            <v>10</v>
          </cell>
          <cell r="AC8" t="str">
            <v>一括方式</v>
          </cell>
          <cell r="AE8">
            <v>5350</v>
          </cell>
          <cell r="AF8">
            <v>4526</v>
          </cell>
          <cell r="AH8" t="str">
            <v/>
          </cell>
          <cell r="BB8" t="str">
            <v>2022</v>
          </cell>
          <cell r="BD8" t="str">
            <v>農地所有適格法人</v>
          </cell>
          <cell r="BE8" t="str">
            <v>ビッグ・ファーム　株式会社　代表取締役　阿佐見　恵多</v>
          </cell>
          <cell r="BF8" t="str">
            <v>379-2202</v>
          </cell>
          <cell r="BG8" t="str">
            <v>伊勢崎市赤堀鹿島町６０２－１</v>
          </cell>
          <cell r="BH8" t="str">
            <v>0270-62-0667</v>
          </cell>
          <cell r="BI8" t="str">
            <v/>
          </cell>
          <cell r="BJ8">
            <v>44713</v>
          </cell>
          <cell r="BK8">
            <v>48365</v>
          </cell>
          <cell r="BL8">
            <v>10</v>
          </cell>
          <cell r="BM8" t="str">
            <v/>
          </cell>
          <cell r="BN8">
            <v>5350</v>
          </cell>
          <cell r="BO8">
            <v>4526</v>
          </cell>
          <cell r="BP8" t="str">
            <v/>
          </cell>
        </row>
        <row r="9">
          <cell r="D9">
            <v>2</v>
          </cell>
          <cell r="E9">
            <v>3</v>
          </cell>
          <cell r="F9" t="str">
            <v>2-3</v>
          </cell>
          <cell r="G9">
            <v>10</v>
          </cell>
          <cell r="I9" t="str">
            <v>前橋市</v>
          </cell>
          <cell r="J9" t="str">
            <v>前橋市</v>
          </cell>
          <cell r="K9" t="str">
            <v>東大室町</v>
          </cell>
          <cell r="L9" t="str">
            <v/>
          </cell>
          <cell r="M9" t="str">
            <v>８６８－２</v>
          </cell>
          <cell r="N9" t="str">
            <v>田</v>
          </cell>
          <cell r="O9" t="str">
            <v>水田</v>
          </cell>
          <cell r="P9">
            <v>496</v>
          </cell>
          <cell r="Q9">
            <v>496</v>
          </cell>
          <cell r="T9" t="str">
            <v>個人</v>
          </cell>
          <cell r="U9" t="str">
            <v>阿佐見　恵多</v>
          </cell>
          <cell r="V9" t="str">
            <v>372-0021</v>
          </cell>
          <cell r="W9" t="str">
            <v>伊勢崎市上諏訪町１２３４－２　フィレンツェ・グラッツィアＣ</v>
          </cell>
          <cell r="X9" t="str">
            <v>000-000-0000</v>
          </cell>
          <cell r="Y9" t="str">
            <v>080-1326-5754</v>
          </cell>
          <cell r="Z9">
            <v>44713</v>
          </cell>
          <cell r="AA9">
            <v>48365</v>
          </cell>
          <cell r="AB9">
            <v>10</v>
          </cell>
          <cell r="AC9" t="str">
            <v>一括方式</v>
          </cell>
          <cell r="AE9">
            <v>5350</v>
          </cell>
          <cell r="AF9">
            <v>2653</v>
          </cell>
          <cell r="AH9" t="str">
            <v/>
          </cell>
          <cell r="BB9" t="str">
            <v>2022</v>
          </cell>
          <cell r="BD9" t="str">
            <v>農地所有適格法人</v>
          </cell>
          <cell r="BE9" t="str">
            <v>ビッグ・ファーム　株式会社　代表取締役　阿佐見　恵多</v>
          </cell>
          <cell r="BF9" t="str">
            <v>379-2202</v>
          </cell>
          <cell r="BG9" t="str">
            <v>伊勢崎市赤堀鹿島町６０２－１</v>
          </cell>
          <cell r="BH9" t="str">
            <v>0270-62-0667</v>
          </cell>
          <cell r="BI9" t="str">
            <v/>
          </cell>
          <cell r="BJ9">
            <v>44713</v>
          </cell>
          <cell r="BK9">
            <v>48365</v>
          </cell>
          <cell r="BL9">
            <v>10</v>
          </cell>
          <cell r="BM9" t="str">
            <v/>
          </cell>
          <cell r="BN9">
            <v>5350</v>
          </cell>
          <cell r="BO9">
            <v>2653</v>
          </cell>
          <cell r="BP9" t="str">
            <v/>
          </cell>
        </row>
        <row r="10">
          <cell r="D10">
            <v>2</v>
          </cell>
          <cell r="E10">
            <v>4</v>
          </cell>
          <cell r="F10" t="str">
            <v>2-4</v>
          </cell>
          <cell r="G10">
            <v>11</v>
          </cell>
          <cell r="I10" t="str">
            <v>前橋市</v>
          </cell>
          <cell r="J10" t="str">
            <v>前橋市</v>
          </cell>
          <cell r="K10" t="str">
            <v>東大室町</v>
          </cell>
          <cell r="L10" t="str">
            <v/>
          </cell>
          <cell r="M10" t="str">
            <v>８６８－３</v>
          </cell>
          <cell r="N10" t="str">
            <v>田</v>
          </cell>
          <cell r="O10" t="str">
            <v>水田</v>
          </cell>
          <cell r="P10">
            <v>334</v>
          </cell>
          <cell r="Q10">
            <v>334</v>
          </cell>
          <cell r="T10" t="str">
            <v>個人</v>
          </cell>
          <cell r="U10" t="str">
            <v>阿佐見　恵多</v>
          </cell>
          <cell r="V10" t="str">
            <v>372-0021</v>
          </cell>
          <cell r="W10" t="str">
            <v>伊勢崎市上諏訪町１２３４－２　フィレンツェ・グラッツィアＣ</v>
          </cell>
          <cell r="X10" t="str">
            <v>000-000-0000</v>
          </cell>
          <cell r="Y10" t="str">
            <v>080-1326-5754</v>
          </cell>
          <cell r="Z10">
            <v>44713</v>
          </cell>
          <cell r="AA10">
            <v>48365</v>
          </cell>
          <cell r="AB10">
            <v>10</v>
          </cell>
          <cell r="AC10" t="str">
            <v>一括方式</v>
          </cell>
          <cell r="AE10">
            <v>5350</v>
          </cell>
          <cell r="AF10">
            <v>1786</v>
          </cell>
          <cell r="AH10" t="str">
            <v/>
          </cell>
          <cell r="BB10" t="str">
            <v>2022</v>
          </cell>
          <cell r="BD10" t="str">
            <v>農地所有適格法人</v>
          </cell>
          <cell r="BE10" t="str">
            <v>ビッグ・ファーム　株式会社　代表取締役　阿佐見　恵多</v>
          </cell>
          <cell r="BF10" t="str">
            <v>379-2202</v>
          </cell>
          <cell r="BG10" t="str">
            <v>伊勢崎市赤堀鹿島町６０２－１</v>
          </cell>
          <cell r="BH10" t="str">
            <v>0270-62-0667</v>
          </cell>
          <cell r="BI10" t="str">
            <v/>
          </cell>
          <cell r="BJ10">
            <v>44713</v>
          </cell>
          <cell r="BK10">
            <v>48365</v>
          </cell>
          <cell r="BL10">
            <v>10</v>
          </cell>
          <cell r="BM10" t="str">
            <v/>
          </cell>
          <cell r="BN10">
            <v>5350</v>
          </cell>
          <cell r="BO10">
            <v>1786</v>
          </cell>
          <cell r="BP10" t="str">
            <v/>
          </cell>
        </row>
        <row r="11">
          <cell r="D11">
            <v>2</v>
          </cell>
          <cell r="E11">
            <v>5</v>
          </cell>
          <cell r="F11" t="str">
            <v>2-5</v>
          </cell>
          <cell r="G11">
            <v>12</v>
          </cell>
          <cell r="I11" t="str">
            <v>前橋市</v>
          </cell>
          <cell r="J11" t="str">
            <v>前橋市</v>
          </cell>
          <cell r="K11" t="str">
            <v>東大室町</v>
          </cell>
          <cell r="L11" t="str">
            <v/>
          </cell>
          <cell r="M11" t="str">
            <v>８６８－４</v>
          </cell>
          <cell r="N11" t="str">
            <v>田</v>
          </cell>
          <cell r="O11" t="str">
            <v>水田</v>
          </cell>
          <cell r="P11">
            <v>356</v>
          </cell>
          <cell r="Q11">
            <v>356</v>
          </cell>
          <cell r="T11" t="str">
            <v>個人</v>
          </cell>
          <cell r="U11" t="str">
            <v>阿佐見　恵多</v>
          </cell>
          <cell r="V11" t="str">
            <v>372-0021</v>
          </cell>
          <cell r="W11" t="str">
            <v>伊勢崎市上諏訪町１２３４－２　フィレンツェ・グラッツィアＣ</v>
          </cell>
          <cell r="X11" t="str">
            <v>000-000-0000</v>
          </cell>
          <cell r="Y11" t="str">
            <v>080-1326-5754</v>
          </cell>
          <cell r="Z11">
            <v>44713</v>
          </cell>
          <cell r="AA11">
            <v>48365</v>
          </cell>
          <cell r="AB11">
            <v>10</v>
          </cell>
          <cell r="AC11" t="str">
            <v>一括方式</v>
          </cell>
          <cell r="AE11">
            <v>5350</v>
          </cell>
          <cell r="AF11">
            <v>1904</v>
          </cell>
          <cell r="AH11" t="str">
            <v/>
          </cell>
          <cell r="BB11" t="str">
            <v>2022</v>
          </cell>
          <cell r="BD11" t="str">
            <v>農地所有適格法人</v>
          </cell>
          <cell r="BE11" t="str">
            <v>ビッグ・ファーム　株式会社　代表取締役　阿佐見　恵多</v>
          </cell>
          <cell r="BF11" t="str">
            <v>379-2202</v>
          </cell>
          <cell r="BG11" t="str">
            <v>伊勢崎市赤堀鹿島町６０２－１</v>
          </cell>
          <cell r="BH11" t="str">
            <v>0270-62-0667</v>
          </cell>
          <cell r="BI11" t="str">
            <v/>
          </cell>
          <cell r="BJ11">
            <v>44713</v>
          </cell>
          <cell r="BK11">
            <v>48365</v>
          </cell>
          <cell r="BL11">
            <v>10</v>
          </cell>
          <cell r="BM11" t="str">
            <v/>
          </cell>
          <cell r="BN11">
            <v>5350</v>
          </cell>
          <cell r="BO11">
            <v>1904</v>
          </cell>
          <cell r="BP11" t="str">
            <v/>
          </cell>
        </row>
        <row r="12">
          <cell r="D12">
            <v>2</v>
          </cell>
          <cell r="E12">
            <v>6</v>
          </cell>
          <cell r="F12" t="str">
            <v>2-6</v>
          </cell>
          <cell r="G12">
            <v>13</v>
          </cell>
          <cell r="I12" t="str">
            <v>前橋市</v>
          </cell>
          <cell r="J12" t="str">
            <v>前橋市</v>
          </cell>
          <cell r="K12" t="str">
            <v>東大室町</v>
          </cell>
          <cell r="L12" t="str">
            <v/>
          </cell>
          <cell r="M12" t="str">
            <v>９２３－２</v>
          </cell>
          <cell r="N12" t="str">
            <v>畑</v>
          </cell>
          <cell r="O12" t="str">
            <v>普通畑</v>
          </cell>
          <cell r="P12">
            <v>2125</v>
          </cell>
          <cell r="Q12">
            <v>2125</v>
          </cell>
          <cell r="T12" t="str">
            <v>個人</v>
          </cell>
          <cell r="U12" t="str">
            <v>阿佐見　恵多</v>
          </cell>
          <cell r="V12" t="str">
            <v>372-0021</v>
          </cell>
          <cell r="W12" t="str">
            <v>伊勢崎市上諏訪町１２３４－２　フィレンツェ・グラッツィアＣ</v>
          </cell>
          <cell r="X12" t="str">
            <v>000-000-0000</v>
          </cell>
          <cell r="Y12" t="str">
            <v>080-1326-5754</v>
          </cell>
          <cell r="Z12">
            <v>44713</v>
          </cell>
          <cell r="AA12">
            <v>48365</v>
          </cell>
          <cell r="AB12">
            <v>10</v>
          </cell>
          <cell r="AC12" t="str">
            <v>一括方式</v>
          </cell>
          <cell r="AE12">
            <v>5350</v>
          </cell>
          <cell r="AF12">
            <v>11368</v>
          </cell>
          <cell r="AH12" t="str">
            <v/>
          </cell>
          <cell r="BB12" t="str">
            <v>2022</v>
          </cell>
          <cell r="BD12" t="str">
            <v>農地所有適格法人</v>
          </cell>
          <cell r="BE12" t="str">
            <v>ビッグ・ファーム　株式会社　代表取締役　阿佐見　恵多</v>
          </cell>
          <cell r="BF12" t="str">
            <v>379-2202</v>
          </cell>
          <cell r="BG12" t="str">
            <v>伊勢崎市赤堀鹿島町６０２－１</v>
          </cell>
          <cell r="BH12" t="str">
            <v>0270-62-0667</v>
          </cell>
          <cell r="BI12" t="str">
            <v/>
          </cell>
          <cell r="BJ12">
            <v>44713</v>
          </cell>
          <cell r="BK12">
            <v>48365</v>
          </cell>
          <cell r="BL12">
            <v>10</v>
          </cell>
          <cell r="BM12" t="str">
            <v/>
          </cell>
          <cell r="BN12">
            <v>5350</v>
          </cell>
          <cell r="BO12">
            <v>11368</v>
          </cell>
          <cell r="BP12" t="str">
            <v/>
          </cell>
        </row>
        <row r="13">
          <cell r="D13">
            <v>3</v>
          </cell>
          <cell r="E13">
            <v>1</v>
          </cell>
          <cell r="F13" t="str">
            <v>3-1</v>
          </cell>
          <cell r="G13">
            <v>15</v>
          </cell>
          <cell r="I13" t="str">
            <v>前橋市</v>
          </cell>
          <cell r="J13" t="str">
            <v>前橋市</v>
          </cell>
          <cell r="K13" t="str">
            <v>公田町</v>
          </cell>
          <cell r="L13" t="str">
            <v/>
          </cell>
          <cell r="M13" t="str">
            <v>１１００</v>
          </cell>
          <cell r="N13" t="str">
            <v>田</v>
          </cell>
          <cell r="O13" t="str">
            <v>水田</v>
          </cell>
          <cell r="P13">
            <v>3027</v>
          </cell>
          <cell r="Q13">
            <v>3027</v>
          </cell>
          <cell r="T13" t="str">
            <v>個人</v>
          </cell>
          <cell r="U13" t="str">
            <v>臼井　政和</v>
          </cell>
          <cell r="V13" t="str">
            <v>230-0018</v>
          </cell>
          <cell r="W13" t="str">
            <v>神奈川県横浜市鶴見区東寺尾東台２－２８</v>
          </cell>
          <cell r="X13" t="str">
            <v>000-000-0000</v>
          </cell>
          <cell r="Y13" t="str">
            <v>090-1889-9027</v>
          </cell>
          <cell r="Z13">
            <v>44713</v>
          </cell>
          <cell r="AA13">
            <v>46538</v>
          </cell>
          <cell r="AB13">
            <v>4</v>
          </cell>
          <cell r="AC13" t="str">
            <v>一括方式</v>
          </cell>
          <cell r="AE13">
            <v>8000</v>
          </cell>
          <cell r="AF13">
            <v>24216</v>
          </cell>
          <cell r="AH13" t="str">
            <v/>
          </cell>
          <cell r="BB13" t="str">
            <v>2022</v>
          </cell>
          <cell r="BD13" t="str">
            <v>農地所有適格法人</v>
          </cell>
          <cell r="BE13" t="str">
            <v>有限会社　三輪農園　代表取締役　三輪　民雄</v>
          </cell>
          <cell r="BF13" t="str">
            <v>379-2147</v>
          </cell>
          <cell r="BG13" t="str">
            <v>前橋市亀里町２２５</v>
          </cell>
          <cell r="BH13" t="str">
            <v>027-265-2376</v>
          </cell>
          <cell r="BI13" t="str">
            <v/>
          </cell>
          <cell r="BJ13">
            <v>44713</v>
          </cell>
          <cell r="BK13">
            <v>46538</v>
          </cell>
          <cell r="BL13">
            <v>4</v>
          </cell>
          <cell r="BM13" t="str">
            <v/>
          </cell>
          <cell r="BN13">
            <v>8000</v>
          </cell>
          <cell r="BO13">
            <v>24216</v>
          </cell>
          <cell r="BP13" t="str">
            <v/>
          </cell>
        </row>
        <row r="14">
          <cell r="D14">
            <v>4</v>
          </cell>
          <cell r="E14">
            <v>1</v>
          </cell>
          <cell r="F14" t="str">
            <v>4-1</v>
          </cell>
          <cell r="G14">
            <v>16</v>
          </cell>
          <cell r="I14" t="str">
            <v>前橋市</v>
          </cell>
          <cell r="J14" t="str">
            <v>前橋市</v>
          </cell>
          <cell r="K14" t="str">
            <v>青柳町</v>
          </cell>
          <cell r="L14" t="str">
            <v/>
          </cell>
          <cell r="M14" t="str">
            <v>２－１６</v>
          </cell>
          <cell r="N14" t="str">
            <v>畑</v>
          </cell>
          <cell r="O14" t="str">
            <v>普通畑</v>
          </cell>
          <cell r="P14">
            <v>3100</v>
          </cell>
          <cell r="Q14">
            <v>3100</v>
          </cell>
          <cell r="T14" t="str">
            <v>個人</v>
          </cell>
          <cell r="U14" t="str">
            <v>岡田　哲也</v>
          </cell>
          <cell r="V14" t="str">
            <v>371-0056</v>
          </cell>
          <cell r="W14" t="str">
            <v>前橋市青柳町５２０</v>
          </cell>
          <cell r="X14" t="str">
            <v>027-234-1634</v>
          </cell>
          <cell r="Y14" t="str">
            <v>090-3088-8802</v>
          </cell>
          <cell r="Z14">
            <v>44713</v>
          </cell>
          <cell r="AA14">
            <v>48365</v>
          </cell>
          <cell r="AB14">
            <v>10</v>
          </cell>
          <cell r="AC14" t="str">
            <v>一括方式</v>
          </cell>
          <cell r="AE14">
            <v>5600</v>
          </cell>
          <cell r="AF14">
            <v>17360</v>
          </cell>
          <cell r="AH14" t="str">
            <v/>
          </cell>
          <cell r="BB14" t="str">
            <v>2022</v>
          </cell>
          <cell r="BD14" t="str">
            <v>農地所有適格法人</v>
          </cell>
          <cell r="BE14" t="str">
            <v>有限会社　ファームクラブ　代表取締役　岩井　雅之</v>
          </cell>
          <cell r="BF14" t="str">
            <v>370-3104</v>
          </cell>
          <cell r="BG14" t="str">
            <v>高崎市箕郷町上芝３０７－２</v>
          </cell>
          <cell r="BH14" t="str">
            <v>027-381-6818</v>
          </cell>
          <cell r="BI14" t="str">
            <v/>
          </cell>
          <cell r="BJ14">
            <v>44713</v>
          </cell>
          <cell r="BK14">
            <v>48365</v>
          </cell>
          <cell r="BL14">
            <v>10</v>
          </cell>
          <cell r="BM14" t="str">
            <v/>
          </cell>
          <cell r="BN14">
            <v>5600</v>
          </cell>
          <cell r="BO14">
            <v>17360</v>
          </cell>
          <cell r="BP14" t="str">
            <v/>
          </cell>
        </row>
        <row r="15">
          <cell r="D15">
            <v>4</v>
          </cell>
          <cell r="E15">
            <v>2</v>
          </cell>
          <cell r="F15" t="str">
            <v>4-2</v>
          </cell>
          <cell r="G15">
            <v>17</v>
          </cell>
          <cell r="I15" t="str">
            <v>前橋市</v>
          </cell>
          <cell r="J15" t="str">
            <v>前橋市</v>
          </cell>
          <cell r="K15" t="str">
            <v>上細井町</v>
          </cell>
          <cell r="L15" t="str">
            <v/>
          </cell>
          <cell r="M15" t="str">
            <v>２－１５</v>
          </cell>
          <cell r="N15" t="str">
            <v>畑</v>
          </cell>
          <cell r="O15" t="str">
            <v>普通畑</v>
          </cell>
          <cell r="P15">
            <v>2880</v>
          </cell>
          <cell r="Q15">
            <v>2880</v>
          </cell>
          <cell r="T15" t="str">
            <v>個人</v>
          </cell>
          <cell r="U15" t="str">
            <v>下田　勲</v>
          </cell>
          <cell r="V15" t="str">
            <v>371-0104</v>
          </cell>
          <cell r="W15" t="str">
            <v>前橋市富士見町時沢４９５</v>
          </cell>
          <cell r="X15" t="str">
            <v>027-288-4026</v>
          </cell>
          <cell r="Y15" t="str">
            <v>090-8580-9290</v>
          </cell>
          <cell r="Z15">
            <v>44713</v>
          </cell>
          <cell r="AA15">
            <v>48365</v>
          </cell>
          <cell r="AB15">
            <v>10</v>
          </cell>
          <cell r="AC15" t="str">
            <v>一括方式</v>
          </cell>
          <cell r="AE15">
            <v>5600</v>
          </cell>
          <cell r="AF15">
            <v>16128</v>
          </cell>
          <cell r="AH15" t="str">
            <v/>
          </cell>
          <cell r="BB15" t="str">
            <v>2022</v>
          </cell>
          <cell r="BD15" t="str">
            <v>農地所有適格法人</v>
          </cell>
          <cell r="BE15" t="str">
            <v>有限会社　ファームクラブ　代表取締役　岩井　雅之</v>
          </cell>
          <cell r="BF15" t="str">
            <v>370-3104</v>
          </cell>
          <cell r="BG15" t="str">
            <v>高崎市箕郷町上芝３０７－２</v>
          </cell>
          <cell r="BH15" t="str">
            <v>027-381-6818</v>
          </cell>
          <cell r="BI15" t="str">
            <v/>
          </cell>
          <cell r="BJ15">
            <v>44713</v>
          </cell>
          <cell r="BK15">
            <v>48365</v>
          </cell>
          <cell r="BL15">
            <v>10</v>
          </cell>
          <cell r="BM15" t="str">
            <v/>
          </cell>
          <cell r="BN15">
            <v>5600</v>
          </cell>
          <cell r="BO15">
            <v>16128</v>
          </cell>
          <cell r="BP15" t="str">
            <v/>
          </cell>
        </row>
        <row r="16">
          <cell r="D16">
            <v>5</v>
          </cell>
          <cell r="E16">
            <v>1</v>
          </cell>
          <cell r="F16" t="str">
            <v>5-1</v>
          </cell>
          <cell r="G16">
            <v>18</v>
          </cell>
          <cell r="I16" t="str">
            <v>前橋市</v>
          </cell>
          <cell r="J16" t="str">
            <v>前橋市</v>
          </cell>
          <cell r="K16" t="str">
            <v>上細井町</v>
          </cell>
          <cell r="L16" t="str">
            <v/>
          </cell>
          <cell r="M16" t="str">
            <v>２－２１</v>
          </cell>
          <cell r="N16" t="str">
            <v>畑</v>
          </cell>
          <cell r="O16" t="str">
            <v>普通畑</v>
          </cell>
          <cell r="P16">
            <v>956</v>
          </cell>
          <cell r="Q16">
            <v>956</v>
          </cell>
          <cell r="T16" t="str">
            <v>個人</v>
          </cell>
          <cell r="U16" t="str">
            <v>下田　堅三</v>
          </cell>
          <cell r="V16" t="str">
            <v>371-0116</v>
          </cell>
          <cell r="W16" t="str">
            <v>前橋市富士見町時沢３９８－２</v>
          </cell>
          <cell r="X16" t="str">
            <v>027-288-4670</v>
          </cell>
          <cell r="Y16" t="str">
            <v>090-1460-9890</v>
          </cell>
          <cell r="Z16">
            <v>44713</v>
          </cell>
          <cell r="AA16">
            <v>48365</v>
          </cell>
          <cell r="AB16">
            <v>10</v>
          </cell>
          <cell r="AC16" t="str">
            <v>一括方式</v>
          </cell>
          <cell r="AE16">
            <v>5600</v>
          </cell>
          <cell r="AF16">
            <v>5353</v>
          </cell>
          <cell r="AH16" t="str">
            <v/>
          </cell>
          <cell r="BB16" t="str">
            <v>2022</v>
          </cell>
          <cell r="BD16" t="str">
            <v>農地所有適格法人</v>
          </cell>
          <cell r="BE16" t="str">
            <v>有限会社　はなぶさ有機農園　取締役　林　伴子</v>
          </cell>
          <cell r="BF16" t="str">
            <v>371-0103</v>
          </cell>
          <cell r="BG16" t="str">
            <v>前橋市富士見町小暮１５２７－９</v>
          </cell>
          <cell r="BH16" t="str">
            <v>027-288-8888</v>
          </cell>
          <cell r="BI16" t="str">
            <v/>
          </cell>
          <cell r="BJ16">
            <v>44713</v>
          </cell>
          <cell r="BK16">
            <v>48365</v>
          </cell>
          <cell r="BL16">
            <v>10</v>
          </cell>
          <cell r="BM16" t="str">
            <v/>
          </cell>
          <cell r="BN16">
            <v>5600</v>
          </cell>
          <cell r="BO16">
            <v>5353</v>
          </cell>
          <cell r="BP16" t="str">
            <v/>
          </cell>
        </row>
        <row r="17">
          <cell r="D17">
            <v>6</v>
          </cell>
          <cell r="E17">
            <v>1</v>
          </cell>
          <cell r="F17" t="str">
            <v>6-1</v>
          </cell>
          <cell r="G17">
            <v>19</v>
          </cell>
          <cell r="I17" t="str">
            <v>前橋市</v>
          </cell>
          <cell r="J17" t="str">
            <v>前橋市</v>
          </cell>
          <cell r="K17" t="str">
            <v>上細井町</v>
          </cell>
          <cell r="L17" t="str">
            <v/>
          </cell>
          <cell r="M17" t="str">
            <v>１０－１</v>
          </cell>
          <cell r="N17" t="str">
            <v>田</v>
          </cell>
          <cell r="O17" t="str">
            <v>水田</v>
          </cell>
          <cell r="P17">
            <v>2379</v>
          </cell>
          <cell r="Q17">
            <v>2379</v>
          </cell>
          <cell r="T17" t="str">
            <v>個人</v>
          </cell>
          <cell r="U17" t="str">
            <v>下田　好輝</v>
          </cell>
          <cell r="V17" t="str">
            <v>371-0104</v>
          </cell>
          <cell r="W17" t="str">
            <v>前橋市富士見町時沢３８９－８</v>
          </cell>
          <cell r="X17" t="str">
            <v>027-288-2372</v>
          </cell>
          <cell r="Y17" t="str">
            <v>090-2552-0446</v>
          </cell>
          <cell r="Z17">
            <v>44713</v>
          </cell>
          <cell r="AA17">
            <v>48365</v>
          </cell>
          <cell r="AB17">
            <v>10</v>
          </cell>
          <cell r="AC17" t="str">
            <v>一括方式</v>
          </cell>
          <cell r="AE17">
            <v>5600</v>
          </cell>
          <cell r="AF17">
            <v>13322</v>
          </cell>
          <cell r="AH17" t="str">
            <v/>
          </cell>
          <cell r="BB17" t="str">
            <v>2022</v>
          </cell>
          <cell r="BD17" t="str">
            <v>農地所有適格法人</v>
          </cell>
          <cell r="BE17" t="str">
            <v>有限会社　高橋農園　代表取締役　高橋　喜久男</v>
          </cell>
          <cell r="BF17" t="str">
            <v>379-2202</v>
          </cell>
          <cell r="BG17" t="str">
            <v>前橋市市之関町１０４９－５</v>
          </cell>
          <cell r="BH17" t="str">
            <v>027-283-4688</v>
          </cell>
          <cell r="BI17" t="str">
            <v>090-3243-9719</v>
          </cell>
          <cell r="BJ17">
            <v>44713</v>
          </cell>
          <cell r="BK17">
            <v>48365</v>
          </cell>
          <cell r="BL17">
            <v>10</v>
          </cell>
          <cell r="BM17" t="str">
            <v/>
          </cell>
          <cell r="BN17">
            <v>5600</v>
          </cell>
          <cell r="BO17">
            <v>13322</v>
          </cell>
          <cell r="BP17" t="str">
            <v/>
          </cell>
        </row>
        <row r="18">
          <cell r="D18">
            <v>6</v>
          </cell>
          <cell r="E18">
            <v>2</v>
          </cell>
          <cell r="F18" t="str">
            <v>6-2</v>
          </cell>
          <cell r="G18">
            <v>20</v>
          </cell>
          <cell r="I18" t="str">
            <v>前橋市</v>
          </cell>
          <cell r="J18" t="str">
            <v>前橋市</v>
          </cell>
          <cell r="K18" t="str">
            <v>上細井町</v>
          </cell>
          <cell r="L18" t="str">
            <v/>
          </cell>
          <cell r="M18" t="str">
            <v>１０－２</v>
          </cell>
          <cell r="N18" t="str">
            <v>田</v>
          </cell>
          <cell r="O18" t="str">
            <v>水田</v>
          </cell>
          <cell r="P18">
            <v>1068</v>
          </cell>
          <cell r="Q18">
            <v>1068</v>
          </cell>
          <cell r="T18" t="str">
            <v>個人</v>
          </cell>
          <cell r="U18" t="str">
            <v>下田　泰治</v>
          </cell>
          <cell r="V18" t="str">
            <v>371-0104</v>
          </cell>
          <cell r="W18" t="str">
            <v>前橋市富士見町時沢乙２４１４</v>
          </cell>
          <cell r="X18" t="str">
            <v>027-288-4924</v>
          </cell>
          <cell r="Y18" t="str">
            <v/>
          </cell>
          <cell r="Z18">
            <v>44713</v>
          </cell>
          <cell r="AA18">
            <v>48365</v>
          </cell>
          <cell r="AB18">
            <v>10</v>
          </cell>
          <cell r="AC18" t="str">
            <v>一括方式</v>
          </cell>
          <cell r="AE18">
            <v>5600</v>
          </cell>
          <cell r="AF18">
            <v>5980</v>
          </cell>
          <cell r="AH18" t="str">
            <v/>
          </cell>
          <cell r="BB18" t="str">
            <v>2022</v>
          </cell>
          <cell r="BD18" t="str">
            <v>農地所有適格法人</v>
          </cell>
          <cell r="BE18" t="str">
            <v>有限会社　高橋農園　代表取締役　高橋　喜久男</v>
          </cell>
          <cell r="BF18" t="str">
            <v>379-2202</v>
          </cell>
          <cell r="BG18" t="str">
            <v>前橋市市之関町１０４９－５</v>
          </cell>
          <cell r="BH18" t="str">
            <v>027-283-4688</v>
          </cell>
          <cell r="BI18" t="str">
            <v>090-3243-9719</v>
          </cell>
          <cell r="BJ18">
            <v>44713</v>
          </cell>
          <cell r="BK18">
            <v>48365</v>
          </cell>
          <cell r="BL18">
            <v>10</v>
          </cell>
          <cell r="BM18" t="str">
            <v/>
          </cell>
          <cell r="BN18">
            <v>5600</v>
          </cell>
          <cell r="BO18">
            <v>5980</v>
          </cell>
          <cell r="BP18" t="str">
            <v/>
          </cell>
        </row>
        <row r="19">
          <cell r="D19">
            <v>7</v>
          </cell>
          <cell r="E19">
            <v>1</v>
          </cell>
          <cell r="F19" t="str">
            <v>7-1</v>
          </cell>
          <cell r="G19">
            <v>21</v>
          </cell>
          <cell r="I19" t="str">
            <v>前橋市</v>
          </cell>
          <cell r="J19" t="str">
            <v>前橋市</v>
          </cell>
          <cell r="K19" t="str">
            <v>新堀町</v>
          </cell>
          <cell r="L19" t="str">
            <v/>
          </cell>
          <cell r="M19" t="str">
            <v>１４０－２</v>
          </cell>
          <cell r="N19" t="str">
            <v>田</v>
          </cell>
          <cell r="O19" t="str">
            <v>水田</v>
          </cell>
          <cell r="P19">
            <v>792</v>
          </cell>
          <cell r="Q19">
            <v>792</v>
          </cell>
          <cell r="T19" t="str">
            <v>個人</v>
          </cell>
          <cell r="U19" t="str">
            <v>角田　堅志</v>
          </cell>
          <cell r="V19" t="str">
            <v>379-2143</v>
          </cell>
          <cell r="W19" t="str">
            <v>前橋市新堀町１０５－３</v>
          </cell>
          <cell r="X19" t="str">
            <v>027-265-0032</v>
          </cell>
          <cell r="Y19" t="str">
            <v/>
          </cell>
          <cell r="Z19">
            <v>44713</v>
          </cell>
          <cell r="AA19">
            <v>48365</v>
          </cell>
          <cell r="AB19">
            <v>9</v>
          </cell>
          <cell r="AC19" t="str">
            <v>一括方式</v>
          </cell>
          <cell r="AE19">
            <v>0</v>
          </cell>
          <cell r="AF19">
            <v>0</v>
          </cell>
          <cell r="AH19" t="str">
            <v/>
          </cell>
          <cell r="BB19" t="str">
            <v>2022</v>
          </cell>
          <cell r="BD19" t="str">
            <v/>
          </cell>
          <cell r="BE19" t="str">
            <v>農事組合法人　新堀　代表理事　田村　光弘</v>
          </cell>
          <cell r="BF19" t="str">
            <v>379-2143</v>
          </cell>
          <cell r="BG19" t="str">
            <v>前橋市新堀町２３４－５</v>
          </cell>
          <cell r="BH19" t="str">
            <v>027-265-1562</v>
          </cell>
          <cell r="BI19" t="str">
            <v/>
          </cell>
          <cell r="BJ19">
            <v>44713</v>
          </cell>
          <cell r="BK19">
            <v>48365</v>
          </cell>
          <cell r="BL19">
            <v>9</v>
          </cell>
          <cell r="BM19" t="str">
            <v/>
          </cell>
          <cell r="BN19">
            <v>0</v>
          </cell>
          <cell r="BO19">
            <v>0</v>
          </cell>
          <cell r="BP19" t="str">
            <v/>
          </cell>
        </row>
        <row r="20">
          <cell r="D20">
            <v>7</v>
          </cell>
          <cell r="E20">
            <v>2</v>
          </cell>
          <cell r="F20" t="str">
            <v>7-2</v>
          </cell>
          <cell r="G20">
            <v>22</v>
          </cell>
          <cell r="I20" t="str">
            <v>前橋市</v>
          </cell>
          <cell r="J20" t="str">
            <v>前橋市</v>
          </cell>
          <cell r="K20" t="str">
            <v>新堀町</v>
          </cell>
          <cell r="L20" t="str">
            <v/>
          </cell>
          <cell r="M20" t="str">
            <v>１４１</v>
          </cell>
          <cell r="N20" t="str">
            <v>田</v>
          </cell>
          <cell r="O20" t="str">
            <v>水田</v>
          </cell>
          <cell r="P20">
            <v>3015</v>
          </cell>
          <cell r="Q20">
            <v>3015</v>
          </cell>
          <cell r="T20" t="str">
            <v>個人</v>
          </cell>
          <cell r="U20" t="str">
            <v>角田　堅志</v>
          </cell>
          <cell r="V20" t="str">
            <v>379-2143</v>
          </cell>
          <cell r="W20" t="str">
            <v>前橋市新堀町１０５－３</v>
          </cell>
          <cell r="X20" t="str">
            <v>027-265-0032</v>
          </cell>
          <cell r="Y20" t="str">
            <v/>
          </cell>
          <cell r="Z20">
            <v>44713</v>
          </cell>
          <cell r="AA20">
            <v>48365</v>
          </cell>
          <cell r="AB20">
            <v>9</v>
          </cell>
          <cell r="AC20" t="str">
            <v>一括方式</v>
          </cell>
          <cell r="AE20">
            <v>0</v>
          </cell>
          <cell r="AF20">
            <v>0</v>
          </cell>
          <cell r="AH20" t="str">
            <v/>
          </cell>
          <cell r="BB20" t="str">
            <v>2022</v>
          </cell>
          <cell r="BD20" t="str">
            <v/>
          </cell>
          <cell r="BE20" t="str">
            <v>農事組合法人　新堀　代表理事　田村　光弘</v>
          </cell>
          <cell r="BF20" t="str">
            <v>379-2143</v>
          </cell>
          <cell r="BG20" t="str">
            <v>前橋市新堀町２３４－５</v>
          </cell>
          <cell r="BH20" t="str">
            <v>027-265-1562</v>
          </cell>
          <cell r="BI20" t="str">
            <v/>
          </cell>
          <cell r="BJ20">
            <v>44713</v>
          </cell>
          <cell r="BK20">
            <v>48365</v>
          </cell>
          <cell r="BL20">
            <v>9</v>
          </cell>
          <cell r="BM20" t="str">
            <v/>
          </cell>
          <cell r="BN20">
            <v>0</v>
          </cell>
          <cell r="BO20">
            <v>0</v>
          </cell>
          <cell r="BP20" t="str">
            <v/>
          </cell>
        </row>
        <row r="21">
          <cell r="D21">
            <v>7</v>
          </cell>
          <cell r="E21">
            <v>3</v>
          </cell>
          <cell r="F21" t="str">
            <v>7-3</v>
          </cell>
          <cell r="G21">
            <v>23</v>
          </cell>
          <cell r="I21" t="str">
            <v>前橋市</v>
          </cell>
          <cell r="J21" t="str">
            <v>前橋市</v>
          </cell>
          <cell r="K21" t="str">
            <v>新堀町</v>
          </cell>
          <cell r="L21" t="str">
            <v/>
          </cell>
          <cell r="M21" t="str">
            <v>１５７－２</v>
          </cell>
          <cell r="N21" t="str">
            <v>田</v>
          </cell>
          <cell r="O21" t="str">
            <v>水田</v>
          </cell>
          <cell r="P21">
            <v>1208</v>
          </cell>
          <cell r="Q21">
            <v>1208</v>
          </cell>
          <cell r="T21" t="str">
            <v>個人</v>
          </cell>
          <cell r="U21" t="str">
            <v>角田　堅志</v>
          </cell>
          <cell r="V21" t="str">
            <v>379-2143</v>
          </cell>
          <cell r="W21" t="str">
            <v>前橋市新堀町１０５－３</v>
          </cell>
          <cell r="X21" t="str">
            <v>027-265-0032</v>
          </cell>
          <cell r="Y21" t="str">
            <v/>
          </cell>
          <cell r="Z21">
            <v>44713</v>
          </cell>
          <cell r="AA21">
            <v>48365</v>
          </cell>
          <cell r="AB21">
            <v>9</v>
          </cell>
          <cell r="AC21" t="str">
            <v>一括方式</v>
          </cell>
          <cell r="AE21">
            <v>0</v>
          </cell>
          <cell r="AF21">
            <v>0</v>
          </cell>
          <cell r="AH21" t="str">
            <v/>
          </cell>
          <cell r="BB21" t="str">
            <v>2022</v>
          </cell>
          <cell r="BD21" t="str">
            <v/>
          </cell>
          <cell r="BE21" t="str">
            <v>農事組合法人　新堀　代表理事　田村　光弘</v>
          </cell>
          <cell r="BF21" t="str">
            <v>379-2143</v>
          </cell>
          <cell r="BG21" t="str">
            <v>前橋市新堀町２３４－５</v>
          </cell>
          <cell r="BH21" t="str">
            <v>027-265-1562</v>
          </cell>
          <cell r="BI21" t="str">
            <v/>
          </cell>
          <cell r="BJ21">
            <v>44713</v>
          </cell>
          <cell r="BK21">
            <v>48365</v>
          </cell>
          <cell r="BL21">
            <v>9</v>
          </cell>
          <cell r="BM21" t="str">
            <v/>
          </cell>
          <cell r="BN21">
            <v>0</v>
          </cell>
          <cell r="BO21">
            <v>0</v>
          </cell>
          <cell r="BP21" t="str">
            <v/>
          </cell>
        </row>
        <row r="22">
          <cell r="D22">
            <v>7</v>
          </cell>
          <cell r="E22">
            <v>4</v>
          </cell>
          <cell r="F22" t="str">
            <v>7-4</v>
          </cell>
          <cell r="G22">
            <v>24</v>
          </cell>
          <cell r="I22" t="str">
            <v>前橋市</v>
          </cell>
          <cell r="J22" t="str">
            <v>前橋市</v>
          </cell>
          <cell r="K22" t="str">
            <v>新堀町</v>
          </cell>
          <cell r="L22" t="str">
            <v/>
          </cell>
          <cell r="M22" t="str">
            <v>１７７</v>
          </cell>
          <cell r="N22" t="str">
            <v>田</v>
          </cell>
          <cell r="O22" t="str">
            <v>水田</v>
          </cell>
          <cell r="P22">
            <v>518</v>
          </cell>
          <cell r="Q22">
            <v>518</v>
          </cell>
          <cell r="T22" t="str">
            <v>個人</v>
          </cell>
          <cell r="U22" t="str">
            <v>角田　堅志</v>
          </cell>
          <cell r="V22" t="str">
            <v>379-2143</v>
          </cell>
          <cell r="W22" t="str">
            <v>前橋市新堀町１０５－３</v>
          </cell>
          <cell r="X22" t="str">
            <v>027-265-0032</v>
          </cell>
          <cell r="Y22" t="str">
            <v/>
          </cell>
          <cell r="Z22">
            <v>44713</v>
          </cell>
          <cell r="AA22">
            <v>48365</v>
          </cell>
          <cell r="AB22">
            <v>9</v>
          </cell>
          <cell r="AC22" t="str">
            <v>一括方式</v>
          </cell>
          <cell r="AE22">
            <v>0</v>
          </cell>
          <cell r="AF22">
            <v>0</v>
          </cell>
          <cell r="AH22" t="str">
            <v/>
          </cell>
          <cell r="BB22" t="str">
            <v>2022</v>
          </cell>
          <cell r="BD22" t="str">
            <v/>
          </cell>
          <cell r="BE22" t="str">
            <v>農事組合法人　新堀　代表理事　田村　光弘</v>
          </cell>
          <cell r="BF22" t="str">
            <v>379-2143</v>
          </cell>
          <cell r="BG22" t="str">
            <v>前橋市新堀町２３４－５</v>
          </cell>
          <cell r="BH22" t="str">
            <v>027-265-1562</v>
          </cell>
          <cell r="BI22" t="str">
            <v/>
          </cell>
          <cell r="BJ22">
            <v>44713</v>
          </cell>
          <cell r="BK22">
            <v>48365</v>
          </cell>
          <cell r="BL22">
            <v>9</v>
          </cell>
          <cell r="BM22" t="str">
            <v/>
          </cell>
          <cell r="BN22">
            <v>0</v>
          </cell>
          <cell r="BO22">
            <v>0</v>
          </cell>
          <cell r="BP22" t="str">
            <v/>
          </cell>
        </row>
        <row r="23">
          <cell r="D23">
            <v>7</v>
          </cell>
          <cell r="E23">
            <v>5</v>
          </cell>
          <cell r="F23" t="str">
            <v>7-5</v>
          </cell>
          <cell r="G23">
            <v>25</v>
          </cell>
          <cell r="I23" t="str">
            <v>前橋市</v>
          </cell>
          <cell r="J23" t="str">
            <v>前橋市</v>
          </cell>
          <cell r="K23" t="str">
            <v>新堀町</v>
          </cell>
          <cell r="L23" t="str">
            <v/>
          </cell>
          <cell r="M23" t="str">
            <v>１５７－１</v>
          </cell>
          <cell r="N23" t="str">
            <v>田</v>
          </cell>
          <cell r="O23" t="str">
            <v>水田</v>
          </cell>
          <cell r="P23">
            <v>1825</v>
          </cell>
          <cell r="Q23">
            <v>1825</v>
          </cell>
          <cell r="T23" t="str">
            <v>個人</v>
          </cell>
          <cell r="U23" t="str">
            <v>角田　堅志</v>
          </cell>
          <cell r="V23" t="str">
            <v>379-2143</v>
          </cell>
          <cell r="W23" t="str">
            <v>前橋市新堀町１０５－３</v>
          </cell>
          <cell r="X23" t="str">
            <v>027-265-3896</v>
          </cell>
          <cell r="Y23" t="str">
            <v/>
          </cell>
          <cell r="Z23">
            <v>44713</v>
          </cell>
          <cell r="AA23">
            <v>48365</v>
          </cell>
          <cell r="AB23">
            <v>9</v>
          </cell>
          <cell r="AC23" t="str">
            <v>一括方式</v>
          </cell>
          <cell r="AE23">
            <v>0</v>
          </cell>
          <cell r="AF23">
            <v>0</v>
          </cell>
          <cell r="AH23" t="str">
            <v/>
          </cell>
          <cell r="BB23" t="str">
            <v>2022</v>
          </cell>
          <cell r="BD23" t="str">
            <v/>
          </cell>
          <cell r="BE23" t="str">
            <v>農事組合法人　新堀　代表理事　田村　光弘</v>
          </cell>
          <cell r="BF23" t="str">
            <v>379-2143</v>
          </cell>
          <cell r="BG23" t="str">
            <v>前橋市新堀町２３４－５</v>
          </cell>
          <cell r="BH23" t="str">
            <v>027-265-1562</v>
          </cell>
          <cell r="BI23" t="str">
            <v/>
          </cell>
          <cell r="BJ23">
            <v>44713</v>
          </cell>
          <cell r="BK23">
            <v>48365</v>
          </cell>
          <cell r="BL23">
            <v>9</v>
          </cell>
          <cell r="BM23" t="str">
            <v/>
          </cell>
          <cell r="BN23">
            <v>0</v>
          </cell>
          <cell r="BO23">
            <v>0</v>
          </cell>
          <cell r="BP23" t="str">
            <v/>
          </cell>
        </row>
        <row r="24">
          <cell r="D24">
            <v>7</v>
          </cell>
          <cell r="E24">
            <v>6</v>
          </cell>
          <cell r="F24" t="str">
            <v>7-6</v>
          </cell>
          <cell r="G24">
            <v>26</v>
          </cell>
          <cell r="I24" t="str">
            <v>前橋市</v>
          </cell>
          <cell r="J24" t="str">
            <v>前橋市</v>
          </cell>
          <cell r="K24" t="str">
            <v>新堀町</v>
          </cell>
          <cell r="L24" t="str">
            <v/>
          </cell>
          <cell r="M24" t="str">
            <v>３９１－４</v>
          </cell>
          <cell r="N24" t="str">
            <v>畑</v>
          </cell>
          <cell r="O24" t="str">
            <v>普通畑</v>
          </cell>
          <cell r="P24">
            <v>500</v>
          </cell>
          <cell r="Q24">
            <v>500</v>
          </cell>
          <cell r="T24" t="str">
            <v>個人</v>
          </cell>
          <cell r="U24" t="str">
            <v>角田　堅志</v>
          </cell>
          <cell r="V24" t="str">
            <v>379-2143</v>
          </cell>
          <cell r="W24" t="str">
            <v>前橋市新堀町１０５－３</v>
          </cell>
          <cell r="X24" t="str">
            <v>027-265-3896</v>
          </cell>
          <cell r="Y24" t="str">
            <v/>
          </cell>
          <cell r="Z24">
            <v>44713</v>
          </cell>
          <cell r="AA24">
            <v>48365</v>
          </cell>
          <cell r="AB24">
            <v>9</v>
          </cell>
          <cell r="AC24" t="str">
            <v>一括方式</v>
          </cell>
          <cell r="AE24">
            <v>0</v>
          </cell>
          <cell r="AF24">
            <v>0</v>
          </cell>
          <cell r="AH24" t="str">
            <v/>
          </cell>
          <cell r="BB24" t="str">
            <v>2022</v>
          </cell>
          <cell r="BD24" t="str">
            <v/>
          </cell>
          <cell r="BE24" t="str">
            <v>農事組合法人　新堀　代表理事　田村　光弘</v>
          </cell>
          <cell r="BF24" t="str">
            <v>379-2143</v>
          </cell>
          <cell r="BG24" t="str">
            <v>前橋市新堀町２３４－５</v>
          </cell>
          <cell r="BH24" t="str">
            <v>027-265-1562</v>
          </cell>
          <cell r="BI24" t="str">
            <v/>
          </cell>
          <cell r="BJ24">
            <v>44713</v>
          </cell>
          <cell r="BK24">
            <v>48365</v>
          </cell>
          <cell r="BL24">
            <v>9</v>
          </cell>
          <cell r="BM24" t="str">
            <v/>
          </cell>
          <cell r="BN24">
            <v>0</v>
          </cell>
          <cell r="BO24">
            <v>0</v>
          </cell>
          <cell r="BP24" t="str">
            <v/>
          </cell>
        </row>
        <row r="25">
          <cell r="D25">
            <v>7</v>
          </cell>
          <cell r="E25">
            <v>7</v>
          </cell>
          <cell r="F25" t="str">
            <v>7-7</v>
          </cell>
          <cell r="G25">
            <v>27</v>
          </cell>
          <cell r="I25" t="str">
            <v>前橋市</v>
          </cell>
          <cell r="J25" t="str">
            <v>前橋市</v>
          </cell>
          <cell r="K25" t="str">
            <v>新堀町</v>
          </cell>
          <cell r="L25" t="str">
            <v/>
          </cell>
          <cell r="M25" t="str">
            <v>１７０</v>
          </cell>
          <cell r="N25" t="str">
            <v>田</v>
          </cell>
          <cell r="O25" t="str">
            <v>水田</v>
          </cell>
          <cell r="P25">
            <v>2994</v>
          </cell>
          <cell r="Q25">
            <v>2994</v>
          </cell>
          <cell r="T25" t="str">
            <v>個人</v>
          </cell>
          <cell r="U25" t="str">
            <v>角田　初男</v>
          </cell>
          <cell r="V25" t="str">
            <v>379-2143</v>
          </cell>
          <cell r="W25" t="str">
            <v>前橋市新堀町２１４－２</v>
          </cell>
          <cell r="X25" t="str">
            <v>027-265-3911</v>
          </cell>
          <cell r="Y25" t="str">
            <v/>
          </cell>
          <cell r="Z25">
            <v>44713</v>
          </cell>
          <cell r="AA25">
            <v>48365</v>
          </cell>
          <cell r="AB25">
            <v>9</v>
          </cell>
          <cell r="AC25" t="str">
            <v>一括方式</v>
          </cell>
          <cell r="AE25">
            <v>0</v>
          </cell>
          <cell r="AF25">
            <v>0</v>
          </cell>
          <cell r="AH25" t="str">
            <v/>
          </cell>
          <cell r="BB25" t="str">
            <v>2022</v>
          </cell>
          <cell r="BD25" t="str">
            <v/>
          </cell>
          <cell r="BE25" t="str">
            <v>農事組合法人　新堀　代表理事　田村　光弘</v>
          </cell>
          <cell r="BF25" t="str">
            <v>379-2143</v>
          </cell>
          <cell r="BG25" t="str">
            <v>前橋市新堀町２３４－５</v>
          </cell>
          <cell r="BH25" t="str">
            <v>027-265-1562</v>
          </cell>
          <cell r="BI25" t="str">
            <v/>
          </cell>
          <cell r="BJ25">
            <v>44713</v>
          </cell>
          <cell r="BK25">
            <v>48365</v>
          </cell>
          <cell r="BL25">
            <v>9</v>
          </cell>
          <cell r="BM25" t="str">
            <v/>
          </cell>
          <cell r="BN25">
            <v>0</v>
          </cell>
          <cell r="BO25">
            <v>0</v>
          </cell>
          <cell r="BP25" t="str">
            <v/>
          </cell>
        </row>
        <row r="26">
          <cell r="D26">
            <v>7</v>
          </cell>
          <cell r="E26">
            <v>8</v>
          </cell>
          <cell r="F26" t="str">
            <v>7-8</v>
          </cell>
          <cell r="G26">
            <v>28</v>
          </cell>
          <cell r="I26" t="str">
            <v>前橋市</v>
          </cell>
          <cell r="J26" t="str">
            <v>前橋市</v>
          </cell>
          <cell r="K26" t="str">
            <v>新堀町</v>
          </cell>
          <cell r="L26" t="str">
            <v/>
          </cell>
          <cell r="M26" t="str">
            <v>１７１</v>
          </cell>
          <cell r="N26" t="str">
            <v>田</v>
          </cell>
          <cell r="O26" t="str">
            <v>水田</v>
          </cell>
          <cell r="P26">
            <v>535</v>
          </cell>
          <cell r="Q26">
            <v>535</v>
          </cell>
          <cell r="T26" t="str">
            <v>個人</v>
          </cell>
          <cell r="U26" t="str">
            <v>角田　初男</v>
          </cell>
          <cell r="V26" t="str">
            <v>379-2143</v>
          </cell>
          <cell r="W26" t="str">
            <v>前橋市新堀町２１４－２</v>
          </cell>
          <cell r="X26" t="str">
            <v>027-265-3911</v>
          </cell>
          <cell r="Y26" t="str">
            <v/>
          </cell>
          <cell r="Z26">
            <v>44713</v>
          </cell>
          <cell r="AA26">
            <v>48365</v>
          </cell>
          <cell r="AB26">
            <v>9</v>
          </cell>
          <cell r="AC26" t="str">
            <v>一括方式</v>
          </cell>
          <cell r="AE26">
            <v>0</v>
          </cell>
          <cell r="AF26">
            <v>0</v>
          </cell>
          <cell r="AH26" t="str">
            <v/>
          </cell>
          <cell r="BB26" t="str">
            <v>2022</v>
          </cell>
          <cell r="BD26" t="str">
            <v/>
          </cell>
          <cell r="BE26" t="str">
            <v>農事組合法人　新堀　代表理事　田村　光弘</v>
          </cell>
          <cell r="BF26" t="str">
            <v>379-2143</v>
          </cell>
          <cell r="BG26" t="str">
            <v>前橋市新堀町２３４－５</v>
          </cell>
          <cell r="BH26" t="str">
            <v>027-265-1562</v>
          </cell>
          <cell r="BI26" t="str">
            <v/>
          </cell>
          <cell r="BJ26">
            <v>44713</v>
          </cell>
          <cell r="BK26">
            <v>48365</v>
          </cell>
          <cell r="BL26">
            <v>9</v>
          </cell>
          <cell r="BM26" t="str">
            <v/>
          </cell>
          <cell r="BN26">
            <v>0</v>
          </cell>
          <cell r="BO26">
            <v>0</v>
          </cell>
          <cell r="BP26" t="str">
            <v/>
          </cell>
        </row>
        <row r="27">
          <cell r="D27">
            <v>7</v>
          </cell>
          <cell r="E27">
            <v>9</v>
          </cell>
          <cell r="F27" t="str">
            <v>7-9</v>
          </cell>
          <cell r="G27">
            <v>29</v>
          </cell>
          <cell r="I27" t="str">
            <v>前橋市</v>
          </cell>
          <cell r="J27" t="str">
            <v>前橋市</v>
          </cell>
          <cell r="K27" t="str">
            <v>新堀町</v>
          </cell>
          <cell r="L27" t="str">
            <v/>
          </cell>
          <cell r="M27" t="str">
            <v>３８３－１</v>
          </cell>
          <cell r="N27" t="str">
            <v>畑</v>
          </cell>
          <cell r="O27" t="str">
            <v>普通畑</v>
          </cell>
          <cell r="P27">
            <v>696</v>
          </cell>
          <cell r="Q27">
            <v>696</v>
          </cell>
          <cell r="T27" t="str">
            <v>個人</v>
          </cell>
          <cell r="U27" t="str">
            <v>角田　友洋</v>
          </cell>
          <cell r="V27" t="str">
            <v>379-2143</v>
          </cell>
          <cell r="W27" t="str">
            <v>前橋市新堀町２１４－２</v>
          </cell>
          <cell r="X27" t="str">
            <v>000-000-0000</v>
          </cell>
          <cell r="Y27" t="str">
            <v>080-5385-5021</v>
          </cell>
          <cell r="Z27">
            <v>44713</v>
          </cell>
          <cell r="AA27">
            <v>48365</v>
          </cell>
          <cell r="AB27">
            <v>9</v>
          </cell>
          <cell r="AC27" t="str">
            <v>一括方式</v>
          </cell>
          <cell r="AE27">
            <v>0</v>
          </cell>
          <cell r="AF27">
            <v>0</v>
          </cell>
          <cell r="AH27" t="str">
            <v/>
          </cell>
          <cell r="BB27" t="str">
            <v>2022</v>
          </cell>
          <cell r="BD27" t="str">
            <v/>
          </cell>
          <cell r="BE27" t="str">
            <v>農事組合法人　新堀　代表理事　田村　光弘</v>
          </cell>
          <cell r="BF27" t="str">
            <v>379-2143</v>
          </cell>
          <cell r="BG27" t="str">
            <v>前橋市新堀町２３４－５</v>
          </cell>
          <cell r="BH27" t="str">
            <v>027-265-1562</v>
          </cell>
          <cell r="BI27" t="str">
            <v/>
          </cell>
          <cell r="BJ27">
            <v>44713</v>
          </cell>
          <cell r="BK27">
            <v>48365</v>
          </cell>
          <cell r="BL27">
            <v>9</v>
          </cell>
          <cell r="BM27" t="str">
            <v/>
          </cell>
          <cell r="BN27">
            <v>0</v>
          </cell>
          <cell r="BO27">
            <v>0</v>
          </cell>
          <cell r="BP27" t="str">
            <v/>
          </cell>
        </row>
        <row r="28">
          <cell r="D28">
            <v>7</v>
          </cell>
          <cell r="E28">
            <v>10</v>
          </cell>
          <cell r="F28" t="str">
            <v>7-10</v>
          </cell>
          <cell r="G28">
            <v>30</v>
          </cell>
          <cell r="I28" t="str">
            <v>前橋市</v>
          </cell>
          <cell r="J28" t="str">
            <v>前橋市</v>
          </cell>
          <cell r="K28" t="str">
            <v>房丸町</v>
          </cell>
          <cell r="L28" t="str">
            <v/>
          </cell>
          <cell r="M28" t="str">
            <v>１７７</v>
          </cell>
          <cell r="N28" t="str">
            <v>田</v>
          </cell>
          <cell r="O28" t="str">
            <v>水田</v>
          </cell>
          <cell r="P28">
            <v>2939</v>
          </cell>
          <cell r="Q28">
            <v>2939</v>
          </cell>
          <cell r="T28" t="str">
            <v>個人</v>
          </cell>
          <cell r="U28" t="str">
            <v>鎌田　千鶴</v>
          </cell>
          <cell r="V28" t="str">
            <v>375-0024</v>
          </cell>
          <cell r="W28" t="str">
            <v>藤岡市藤岡甲４５６</v>
          </cell>
          <cell r="X28" t="str">
            <v>0274-24-1541</v>
          </cell>
          <cell r="Y28" t="str">
            <v/>
          </cell>
          <cell r="Z28">
            <v>44713</v>
          </cell>
          <cell r="AA28">
            <v>48365</v>
          </cell>
          <cell r="AB28">
            <v>9</v>
          </cell>
          <cell r="AC28" t="str">
            <v>一括方式</v>
          </cell>
          <cell r="AE28">
            <v>0</v>
          </cell>
          <cell r="AF28">
            <v>0</v>
          </cell>
          <cell r="AH28" t="str">
            <v/>
          </cell>
          <cell r="BB28" t="str">
            <v>2022</v>
          </cell>
          <cell r="BD28" t="str">
            <v/>
          </cell>
          <cell r="BE28" t="str">
            <v>農事組合法人　新堀　代表理事　田村　光弘</v>
          </cell>
          <cell r="BF28" t="str">
            <v>379-2143</v>
          </cell>
          <cell r="BG28" t="str">
            <v>前橋市新堀町２３４－５</v>
          </cell>
          <cell r="BH28" t="str">
            <v>027-265-1562</v>
          </cell>
          <cell r="BI28" t="str">
            <v/>
          </cell>
          <cell r="BJ28">
            <v>44713</v>
          </cell>
          <cell r="BK28">
            <v>48365</v>
          </cell>
          <cell r="BL28">
            <v>9</v>
          </cell>
          <cell r="BM28" t="str">
            <v/>
          </cell>
          <cell r="BN28">
            <v>0</v>
          </cell>
          <cell r="BO28">
            <v>0</v>
          </cell>
          <cell r="BP28" t="str">
            <v/>
          </cell>
        </row>
        <row r="29">
          <cell r="D29">
            <v>8</v>
          </cell>
          <cell r="E29">
            <v>1</v>
          </cell>
          <cell r="F29" t="str">
            <v>8-1</v>
          </cell>
          <cell r="G29">
            <v>31</v>
          </cell>
          <cell r="I29" t="str">
            <v>前橋市</v>
          </cell>
          <cell r="J29" t="str">
            <v>前橋市</v>
          </cell>
          <cell r="K29" t="str">
            <v>上佐鳥町</v>
          </cell>
          <cell r="L29" t="str">
            <v/>
          </cell>
          <cell r="M29" t="str">
            <v>５９１－２</v>
          </cell>
          <cell r="N29" t="str">
            <v>田</v>
          </cell>
          <cell r="O29" t="str">
            <v>水田</v>
          </cell>
          <cell r="P29">
            <v>3034</v>
          </cell>
          <cell r="Q29">
            <v>3034</v>
          </cell>
          <cell r="T29" t="str">
            <v>個人</v>
          </cell>
          <cell r="U29" t="str">
            <v>関口　潔</v>
          </cell>
          <cell r="V29" t="str">
            <v>371-0817</v>
          </cell>
          <cell r="W29" t="str">
            <v>前橋市橳島町９２</v>
          </cell>
          <cell r="X29" t="str">
            <v>027-265-1322</v>
          </cell>
          <cell r="Y29" t="str">
            <v/>
          </cell>
          <cell r="Z29">
            <v>44713</v>
          </cell>
          <cell r="AA29">
            <v>46538</v>
          </cell>
          <cell r="AB29">
            <v>4</v>
          </cell>
          <cell r="AC29" t="str">
            <v>一括方式</v>
          </cell>
          <cell r="AE29">
            <v>8000</v>
          </cell>
          <cell r="AF29">
            <v>24272</v>
          </cell>
          <cell r="AH29" t="str">
            <v/>
          </cell>
          <cell r="BB29" t="str">
            <v>2022</v>
          </cell>
          <cell r="BD29" t="str">
            <v>農地所有適格法人</v>
          </cell>
          <cell r="BE29" t="str">
            <v>有限会社　ヤバタファーム　代表取締役　矢端　幹男</v>
          </cell>
          <cell r="BF29" t="str">
            <v>371-0813</v>
          </cell>
          <cell r="BG29" t="str">
            <v>前橋市後閑町３５２－２</v>
          </cell>
          <cell r="BH29" t="str">
            <v>027-265-1315</v>
          </cell>
          <cell r="BI29" t="str">
            <v/>
          </cell>
          <cell r="BJ29">
            <v>44713</v>
          </cell>
          <cell r="BK29">
            <v>46538</v>
          </cell>
          <cell r="BL29">
            <v>4</v>
          </cell>
          <cell r="BM29" t="str">
            <v/>
          </cell>
          <cell r="BN29">
            <v>8000</v>
          </cell>
          <cell r="BO29">
            <v>24272</v>
          </cell>
          <cell r="BP29" t="str">
            <v/>
          </cell>
        </row>
        <row r="30">
          <cell r="D30">
            <v>9</v>
          </cell>
          <cell r="E30">
            <v>1</v>
          </cell>
          <cell r="F30" t="str">
            <v>9-1</v>
          </cell>
          <cell r="G30">
            <v>32</v>
          </cell>
          <cell r="I30" t="str">
            <v>前橋市</v>
          </cell>
          <cell r="J30" t="str">
            <v>前橋市</v>
          </cell>
          <cell r="K30" t="str">
            <v>小屋原町</v>
          </cell>
          <cell r="L30" t="str">
            <v/>
          </cell>
          <cell r="M30" t="str">
            <v>５８０</v>
          </cell>
          <cell r="N30" t="str">
            <v>田</v>
          </cell>
          <cell r="O30" t="str">
            <v>水田</v>
          </cell>
          <cell r="P30">
            <v>2869</v>
          </cell>
          <cell r="Q30">
            <v>2869</v>
          </cell>
          <cell r="T30" t="str">
            <v>個人</v>
          </cell>
          <cell r="U30" t="str">
            <v>亀井　孝雄</v>
          </cell>
          <cell r="V30" t="str">
            <v>366-0034</v>
          </cell>
          <cell r="W30" t="str">
            <v>埼玉県深谷市常盤町５５－７９</v>
          </cell>
          <cell r="X30" t="str">
            <v>048-574-4819</v>
          </cell>
          <cell r="Y30" t="str">
            <v/>
          </cell>
          <cell r="Z30">
            <v>44713</v>
          </cell>
          <cell r="AA30">
            <v>48365</v>
          </cell>
          <cell r="AB30">
            <v>10</v>
          </cell>
          <cell r="AC30" t="str">
            <v>一括方式</v>
          </cell>
          <cell r="AE30">
            <v>0</v>
          </cell>
          <cell r="AF30">
            <v>0</v>
          </cell>
          <cell r="AH30" t="str">
            <v/>
          </cell>
          <cell r="BB30" t="str">
            <v>2022</v>
          </cell>
          <cell r="BD30" t="str">
            <v>個人</v>
          </cell>
          <cell r="BE30" t="str">
            <v>井野　徹</v>
          </cell>
          <cell r="BF30" t="str">
            <v>379-2121</v>
          </cell>
          <cell r="BG30" t="str">
            <v>前橋市小屋原町８０９－２</v>
          </cell>
          <cell r="BH30" t="str">
            <v>027-266-6676</v>
          </cell>
          <cell r="BI30" t="str">
            <v/>
          </cell>
          <cell r="BJ30">
            <v>44713</v>
          </cell>
          <cell r="BK30">
            <v>48365</v>
          </cell>
          <cell r="BL30">
            <v>10</v>
          </cell>
          <cell r="BM30" t="str">
            <v/>
          </cell>
          <cell r="BN30">
            <v>0</v>
          </cell>
          <cell r="BO30">
            <v>0</v>
          </cell>
          <cell r="BP30" t="str">
            <v/>
          </cell>
        </row>
        <row r="31">
          <cell r="D31">
            <v>9</v>
          </cell>
          <cell r="E31">
            <v>2</v>
          </cell>
          <cell r="F31" t="str">
            <v>9-2</v>
          </cell>
          <cell r="G31">
            <v>33</v>
          </cell>
          <cell r="I31" t="str">
            <v>前橋市</v>
          </cell>
          <cell r="J31" t="str">
            <v>前橋市</v>
          </cell>
          <cell r="K31" t="str">
            <v>小屋原町</v>
          </cell>
          <cell r="L31" t="str">
            <v/>
          </cell>
          <cell r="M31" t="str">
            <v>５８１－１</v>
          </cell>
          <cell r="N31" t="str">
            <v>田</v>
          </cell>
          <cell r="O31" t="str">
            <v>水田</v>
          </cell>
          <cell r="P31">
            <v>2755</v>
          </cell>
          <cell r="Q31">
            <v>2755</v>
          </cell>
          <cell r="T31" t="str">
            <v>個人</v>
          </cell>
          <cell r="U31" t="str">
            <v>亀井　孝雄</v>
          </cell>
          <cell r="V31" t="str">
            <v>366-0034</v>
          </cell>
          <cell r="W31" t="str">
            <v>埼玉県深谷市常盤町５５－７９</v>
          </cell>
          <cell r="X31" t="str">
            <v>048-574-4819</v>
          </cell>
          <cell r="Y31" t="str">
            <v/>
          </cell>
          <cell r="Z31">
            <v>44713</v>
          </cell>
          <cell r="AA31">
            <v>48365</v>
          </cell>
          <cell r="AB31">
            <v>10</v>
          </cell>
          <cell r="AC31" t="str">
            <v>一括方式</v>
          </cell>
          <cell r="AE31">
            <v>0</v>
          </cell>
          <cell r="AF31">
            <v>0</v>
          </cell>
          <cell r="AH31" t="str">
            <v/>
          </cell>
          <cell r="BB31" t="str">
            <v>2022</v>
          </cell>
          <cell r="BD31" t="str">
            <v>個人</v>
          </cell>
          <cell r="BE31" t="str">
            <v>井野　徹</v>
          </cell>
          <cell r="BF31" t="str">
            <v>379-2121</v>
          </cell>
          <cell r="BG31" t="str">
            <v>前橋市小屋原町８０９－２</v>
          </cell>
          <cell r="BH31" t="str">
            <v>027-266-6676</v>
          </cell>
          <cell r="BI31" t="str">
            <v/>
          </cell>
          <cell r="BJ31">
            <v>44713</v>
          </cell>
          <cell r="BK31">
            <v>48365</v>
          </cell>
          <cell r="BL31">
            <v>10</v>
          </cell>
          <cell r="BM31" t="str">
            <v/>
          </cell>
          <cell r="BN31">
            <v>0</v>
          </cell>
          <cell r="BO31">
            <v>0</v>
          </cell>
          <cell r="BP31" t="str">
            <v/>
          </cell>
        </row>
        <row r="32">
          <cell r="D32">
            <v>10</v>
          </cell>
          <cell r="E32">
            <v>1</v>
          </cell>
          <cell r="F32" t="str">
            <v>10-1</v>
          </cell>
          <cell r="G32">
            <v>34</v>
          </cell>
          <cell r="I32" t="str">
            <v>前橋市</v>
          </cell>
          <cell r="J32" t="str">
            <v>前橋市</v>
          </cell>
          <cell r="K32" t="str">
            <v>横沢町</v>
          </cell>
          <cell r="L32" t="str">
            <v/>
          </cell>
          <cell r="M32" t="str">
            <v>１７９－６</v>
          </cell>
          <cell r="N32" t="str">
            <v>畑</v>
          </cell>
          <cell r="O32" t="str">
            <v>普通畑</v>
          </cell>
          <cell r="P32">
            <v>1006</v>
          </cell>
          <cell r="Q32">
            <v>1006</v>
          </cell>
          <cell r="T32" t="str">
            <v>個人</v>
          </cell>
          <cell r="U32" t="str">
            <v>吉井　昇</v>
          </cell>
          <cell r="V32" t="str">
            <v>371-0811</v>
          </cell>
          <cell r="W32" t="str">
            <v>前橋市朝倉町３－９－１６</v>
          </cell>
          <cell r="X32" t="str">
            <v>000-000-0000</v>
          </cell>
          <cell r="Y32" t="str">
            <v>080-5438-3521</v>
          </cell>
          <cell r="Z32">
            <v>44713</v>
          </cell>
          <cell r="AA32">
            <v>46538</v>
          </cell>
          <cell r="AB32">
            <v>5</v>
          </cell>
          <cell r="AC32" t="str">
            <v>一括方式</v>
          </cell>
          <cell r="AE32">
            <v>10000</v>
          </cell>
          <cell r="AF32">
            <v>10060</v>
          </cell>
          <cell r="AH32" t="str">
            <v/>
          </cell>
          <cell r="BB32" t="str">
            <v>2022</v>
          </cell>
          <cell r="BD32" t="str">
            <v>個人</v>
          </cell>
          <cell r="BE32" t="str">
            <v>中屋　智博</v>
          </cell>
          <cell r="BF32" t="str">
            <v>371-0221</v>
          </cell>
          <cell r="BG32" t="str">
            <v>前橋市樋越町２４５－２　ＭＯＲＩハイツ大胡　Ａ－１０３</v>
          </cell>
          <cell r="BH32" t="str">
            <v>000-000-0000</v>
          </cell>
          <cell r="BI32" t="str">
            <v>090-8342-0970</v>
          </cell>
          <cell r="BJ32">
            <v>44713</v>
          </cell>
          <cell r="BK32">
            <v>46538</v>
          </cell>
          <cell r="BL32">
            <v>5</v>
          </cell>
          <cell r="BM32" t="str">
            <v/>
          </cell>
          <cell r="BN32">
            <v>10000</v>
          </cell>
          <cell r="BO32">
            <v>10060</v>
          </cell>
          <cell r="BP32" t="str">
            <v/>
          </cell>
        </row>
        <row r="33">
          <cell r="D33">
            <v>11</v>
          </cell>
          <cell r="E33">
            <v>1</v>
          </cell>
          <cell r="F33" t="str">
            <v>11-1</v>
          </cell>
          <cell r="G33">
            <v>35</v>
          </cell>
          <cell r="I33" t="str">
            <v>前橋市</v>
          </cell>
          <cell r="J33" t="str">
            <v>前橋市</v>
          </cell>
          <cell r="K33" t="str">
            <v>下沖町</v>
          </cell>
          <cell r="L33" t="str">
            <v/>
          </cell>
          <cell r="M33" t="str">
            <v>２２</v>
          </cell>
          <cell r="N33" t="str">
            <v>田</v>
          </cell>
          <cell r="O33" t="str">
            <v>水田</v>
          </cell>
          <cell r="P33">
            <v>2892</v>
          </cell>
          <cell r="Q33">
            <v>2892</v>
          </cell>
          <cell r="T33" t="str">
            <v>個人</v>
          </cell>
          <cell r="U33" t="str">
            <v>吉田　馨</v>
          </cell>
          <cell r="V33" t="str">
            <v>371-0011</v>
          </cell>
          <cell r="W33" t="str">
            <v>前橋市下沖町１１</v>
          </cell>
          <cell r="X33" t="str">
            <v>027-232-9803</v>
          </cell>
          <cell r="Y33" t="str">
            <v/>
          </cell>
          <cell r="Z33">
            <v>44713</v>
          </cell>
          <cell r="AA33">
            <v>48365</v>
          </cell>
          <cell r="AB33">
            <v>10</v>
          </cell>
          <cell r="AC33" t="str">
            <v>一括方式</v>
          </cell>
          <cell r="AE33">
            <v>0</v>
          </cell>
          <cell r="AF33">
            <v>0</v>
          </cell>
          <cell r="AH33" t="str">
            <v/>
          </cell>
          <cell r="BB33" t="str">
            <v>2022</v>
          </cell>
          <cell r="BD33" t="str">
            <v>個人</v>
          </cell>
          <cell r="BE33" t="str">
            <v>居村　有一</v>
          </cell>
          <cell r="BF33" t="str">
            <v>371-0011</v>
          </cell>
          <cell r="BG33" t="str">
            <v>前橋市下沖町１８</v>
          </cell>
          <cell r="BH33" t="str">
            <v>000-000-0000</v>
          </cell>
          <cell r="BI33" t="str">
            <v>080-4805-2001</v>
          </cell>
          <cell r="BJ33">
            <v>44713</v>
          </cell>
          <cell r="BK33">
            <v>48365</v>
          </cell>
          <cell r="BL33">
            <v>10</v>
          </cell>
          <cell r="BM33" t="str">
            <v/>
          </cell>
          <cell r="BN33">
            <v>0</v>
          </cell>
          <cell r="BO33">
            <v>0</v>
          </cell>
          <cell r="BP33" t="str">
            <v/>
          </cell>
        </row>
        <row r="34">
          <cell r="D34">
            <v>12</v>
          </cell>
          <cell r="E34">
            <v>1</v>
          </cell>
          <cell r="F34" t="str">
            <v>12-1</v>
          </cell>
          <cell r="G34">
            <v>36</v>
          </cell>
          <cell r="I34" t="str">
            <v>前橋市</v>
          </cell>
          <cell r="J34" t="str">
            <v>前橋市</v>
          </cell>
          <cell r="K34" t="str">
            <v>新堀町</v>
          </cell>
          <cell r="L34" t="str">
            <v/>
          </cell>
          <cell r="M34" t="str">
            <v>１４７－１</v>
          </cell>
          <cell r="N34" t="str">
            <v>田</v>
          </cell>
          <cell r="O34" t="str">
            <v>水田</v>
          </cell>
          <cell r="P34">
            <v>812</v>
          </cell>
          <cell r="Q34">
            <v>812</v>
          </cell>
          <cell r="T34" t="str">
            <v>個人</v>
          </cell>
          <cell r="U34" t="str">
            <v>久保田　す江子</v>
          </cell>
          <cell r="V34" t="str">
            <v>379-2143</v>
          </cell>
          <cell r="W34" t="str">
            <v>前橋市新堀町２１９－２</v>
          </cell>
          <cell r="X34" t="str">
            <v>027-256-1668</v>
          </cell>
          <cell r="Y34" t="str">
            <v/>
          </cell>
          <cell r="Z34">
            <v>44713</v>
          </cell>
          <cell r="AA34">
            <v>48365</v>
          </cell>
          <cell r="AB34">
            <v>9</v>
          </cell>
          <cell r="AC34" t="str">
            <v>一括方式</v>
          </cell>
          <cell r="AE34">
            <v>0</v>
          </cell>
          <cell r="AF34">
            <v>0</v>
          </cell>
          <cell r="AH34" t="str">
            <v/>
          </cell>
          <cell r="BB34" t="str">
            <v>2022</v>
          </cell>
          <cell r="BD34" t="str">
            <v/>
          </cell>
          <cell r="BE34" t="str">
            <v>農事組合法人　新堀　代表理事　田村　光弘</v>
          </cell>
          <cell r="BF34" t="str">
            <v>379-2143</v>
          </cell>
          <cell r="BG34" t="str">
            <v>前橋市新堀町２３４－５</v>
          </cell>
          <cell r="BH34" t="str">
            <v>027-265-1562</v>
          </cell>
          <cell r="BI34" t="str">
            <v/>
          </cell>
          <cell r="BJ34">
            <v>44713</v>
          </cell>
          <cell r="BK34">
            <v>48365</v>
          </cell>
          <cell r="BL34">
            <v>9</v>
          </cell>
          <cell r="BM34" t="str">
            <v/>
          </cell>
          <cell r="BN34">
            <v>0</v>
          </cell>
          <cell r="BO34">
            <v>0</v>
          </cell>
          <cell r="BP34" t="str">
            <v/>
          </cell>
        </row>
        <row r="35">
          <cell r="D35">
            <v>12</v>
          </cell>
          <cell r="E35">
            <v>2</v>
          </cell>
          <cell r="F35" t="str">
            <v>12-2</v>
          </cell>
          <cell r="G35">
            <v>37</v>
          </cell>
          <cell r="I35" t="str">
            <v>前橋市</v>
          </cell>
          <cell r="J35" t="str">
            <v>前橋市</v>
          </cell>
          <cell r="K35" t="str">
            <v>新堀町</v>
          </cell>
          <cell r="L35" t="str">
            <v/>
          </cell>
          <cell r="M35" t="str">
            <v>１７６－１</v>
          </cell>
          <cell r="N35" t="str">
            <v>田</v>
          </cell>
          <cell r="O35" t="str">
            <v>水田</v>
          </cell>
          <cell r="P35">
            <v>1848</v>
          </cell>
          <cell r="Q35">
            <v>1848</v>
          </cell>
          <cell r="T35" t="str">
            <v>個人</v>
          </cell>
          <cell r="U35" t="str">
            <v>久保田　す江子</v>
          </cell>
          <cell r="V35" t="str">
            <v>379-2143</v>
          </cell>
          <cell r="W35" t="str">
            <v>前橋市新堀町２１９－２</v>
          </cell>
          <cell r="X35" t="str">
            <v>027-256-1668</v>
          </cell>
          <cell r="Y35" t="str">
            <v/>
          </cell>
          <cell r="Z35">
            <v>44713</v>
          </cell>
          <cell r="AA35">
            <v>48365</v>
          </cell>
          <cell r="AB35">
            <v>9</v>
          </cell>
          <cell r="AC35" t="str">
            <v>一括方式</v>
          </cell>
          <cell r="AE35">
            <v>0</v>
          </cell>
          <cell r="AF35">
            <v>0</v>
          </cell>
          <cell r="AH35" t="str">
            <v/>
          </cell>
          <cell r="BB35" t="str">
            <v>2022</v>
          </cell>
          <cell r="BD35" t="str">
            <v/>
          </cell>
          <cell r="BE35" t="str">
            <v>農事組合法人　新堀　代表理事　田村　光弘</v>
          </cell>
          <cell r="BF35" t="str">
            <v>379-2143</v>
          </cell>
          <cell r="BG35" t="str">
            <v>前橋市新堀町２３４－５</v>
          </cell>
          <cell r="BH35" t="str">
            <v>027-265-1562</v>
          </cell>
          <cell r="BI35" t="str">
            <v/>
          </cell>
          <cell r="BJ35">
            <v>44713</v>
          </cell>
          <cell r="BK35">
            <v>48365</v>
          </cell>
          <cell r="BL35">
            <v>9</v>
          </cell>
          <cell r="BM35" t="str">
            <v/>
          </cell>
          <cell r="BN35">
            <v>0</v>
          </cell>
          <cell r="BO35">
            <v>0</v>
          </cell>
          <cell r="BP35" t="str">
            <v/>
          </cell>
        </row>
        <row r="36">
          <cell r="D36">
            <v>12</v>
          </cell>
          <cell r="E36">
            <v>3</v>
          </cell>
          <cell r="F36" t="str">
            <v>12-3</v>
          </cell>
          <cell r="G36">
            <v>38</v>
          </cell>
          <cell r="I36" t="str">
            <v>前橋市</v>
          </cell>
          <cell r="J36" t="str">
            <v>前橋市</v>
          </cell>
          <cell r="K36" t="str">
            <v>新堀町</v>
          </cell>
          <cell r="L36" t="str">
            <v/>
          </cell>
          <cell r="M36" t="str">
            <v>１７２－１</v>
          </cell>
          <cell r="N36" t="str">
            <v>田</v>
          </cell>
          <cell r="O36" t="str">
            <v>水田</v>
          </cell>
          <cell r="P36">
            <v>1691</v>
          </cell>
          <cell r="Q36">
            <v>1691</v>
          </cell>
          <cell r="T36" t="str">
            <v>個人</v>
          </cell>
          <cell r="U36" t="str">
            <v>久保田　保</v>
          </cell>
          <cell r="V36" t="str">
            <v>379-2143</v>
          </cell>
          <cell r="W36" t="str">
            <v>前橋市新堀町４３３</v>
          </cell>
          <cell r="X36" t="str">
            <v>027-265-2546</v>
          </cell>
          <cell r="Y36" t="str">
            <v/>
          </cell>
          <cell r="Z36">
            <v>44713</v>
          </cell>
          <cell r="AA36">
            <v>48365</v>
          </cell>
          <cell r="AB36">
            <v>9</v>
          </cell>
          <cell r="AC36" t="str">
            <v>一括方式</v>
          </cell>
          <cell r="AE36">
            <v>0</v>
          </cell>
          <cell r="AF36">
            <v>0</v>
          </cell>
          <cell r="AH36" t="str">
            <v/>
          </cell>
          <cell r="BB36" t="str">
            <v>2022</v>
          </cell>
          <cell r="BD36" t="str">
            <v/>
          </cell>
          <cell r="BE36" t="str">
            <v>農事組合法人　新堀　代表理事　田村　光弘</v>
          </cell>
          <cell r="BF36" t="str">
            <v>379-2143</v>
          </cell>
          <cell r="BG36" t="str">
            <v>前橋市新堀町２３４－５</v>
          </cell>
          <cell r="BH36" t="str">
            <v>027-265-1562</v>
          </cell>
          <cell r="BI36" t="str">
            <v/>
          </cell>
          <cell r="BJ36">
            <v>44713</v>
          </cell>
          <cell r="BK36">
            <v>48365</v>
          </cell>
          <cell r="BL36">
            <v>9</v>
          </cell>
          <cell r="BM36" t="str">
            <v/>
          </cell>
          <cell r="BN36">
            <v>0</v>
          </cell>
          <cell r="BO36">
            <v>0</v>
          </cell>
          <cell r="BP36" t="str">
            <v/>
          </cell>
        </row>
        <row r="37">
          <cell r="D37">
            <v>12</v>
          </cell>
          <cell r="E37">
            <v>4</v>
          </cell>
          <cell r="F37" t="str">
            <v>12-4</v>
          </cell>
          <cell r="G37">
            <v>39</v>
          </cell>
          <cell r="I37" t="str">
            <v>前橋市</v>
          </cell>
          <cell r="J37" t="str">
            <v>前橋市</v>
          </cell>
          <cell r="K37" t="str">
            <v>新堀町</v>
          </cell>
          <cell r="L37" t="str">
            <v/>
          </cell>
          <cell r="M37" t="str">
            <v>１７４－１</v>
          </cell>
          <cell r="N37" t="str">
            <v>田</v>
          </cell>
          <cell r="O37" t="str">
            <v>水田</v>
          </cell>
          <cell r="P37">
            <v>2248</v>
          </cell>
          <cell r="Q37">
            <v>2248</v>
          </cell>
          <cell r="T37" t="str">
            <v>個人</v>
          </cell>
          <cell r="U37" t="str">
            <v>久保田　邦次</v>
          </cell>
          <cell r="V37" t="str">
            <v>379-2143</v>
          </cell>
          <cell r="W37" t="str">
            <v>前橋市新堀町３３４</v>
          </cell>
          <cell r="X37" t="str">
            <v>027-265-1488</v>
          </cell>
          <cell r="Y37" t="str">
            <v/>
          </cell>
          <cell r="Z37">
            <v>44713</v>
          </cell>
          <cell r="AA37">
            <v>48365</v>
          </cell>
          <cell r="AB37">
            <v>9</v>
          </cell>
          <cell r="AC37" t="str">
            <v>一括方式</v>
          </cell>
          <cell r="AE37">
            <v>0</v>
          </cell>
          <cell r="AF37">
            <v>0</v>
          </cell>
          <cell r="AH37" t="str">
            <v/>
          </cell>
          <cell r="BB37" t="str">
            <v>2022</v>
          </cell>
          <cell r="BD37" t="str">
            <v/>
          </cell>
          <cell r="BE37" t="str">
            <v>農事組合法人　新堀　代表理事　田村　光弘</v>
          </cell>
          <cell r="BF37" t="str">
            <v>379-2143</v>
          </cell>
          <cell r="BG37" t="str">
            <v>前橋市新堀町２３４－５</v>
          </cell>
          <cell r="BH37" t="str">
            <v>027-265-1562</v>
          </cell>
          <cell r="BI37" t="str">
            <v/>
          </cell>
          <cell r="BJ37">
            <v>44713</v>
          </cell>
          <cell r="BK37">
            <v>48365</v>
          </cell>
          <cell r="BL37">
            <v>9</v>
          </cell>
          <cell r="BM37" t="str">
            <v/>
          </cell>
          <cell r="BN37">
            <v>0</v>
          </cell>
          <cell r="BO37">
            <v>0</v>
          </cell>
          <cell r="BP37" t="str">
            <v/>
          </cell>
        </row>
        <row r="38">
          <cell r="D38">
            <v>12</v>
          </cell>
          <cell r="E38">
            <v>5</v>
          </cell>
          <cell r="F38" t="str">
            <v>12-5</v>
          </cell>
          <cell r="G38">
            <v>40</v>
          </cell>
          <cell r="I38" t="str">
            <v>前橋市</v>
          </cell>
          <cell r="J38" t="str">
            <v>前橋市</v>
          </cell>
          <cell r="K38" t="str">
            <v>新堀町</v>
          </cell>
          <cell r="L38" t="str">
            <v/>
          </cell>
          <cell r="M38" t="str">
            <v>１５１</v>
          </cell>
          <cell r="N38" t="str">
            <v>田</v>
          </cell>
          <cell r="O38" t="str">
            <v>水田</v>
          </cell>
          <cell r="P38">
            <v>3032</v>
          </cell>
          <cell r="Q38">
            <v>3032</v>
          </cell>
          <cell r="T38" t="str">
            <v>個人</v>
          </cell>
          <cell r="U38" t="str">
            <v>久保田　和秀</v>
          </cell>
          <cell r="V38" t="str">
            <v>379-2143</v>
          </cell>
          <cell r="W38" t="str">
            <v>前橋市新堀町３３１</v>
          </cell>
          <cell r="X38" t="str">
            <v>027-265-0281</v>
          </cell>
          <cell r="Y38" t="str">
            <v/>
          </cell>
          <cell r="Z38">
            <v>44713</v>
          </cell>
          <cell r="AA38">
            <v>48365</v>
          </cell>
          <cell r="AB38">
            <v>9</v>
          </cell>
          <cell r="AC38" t="str">
            <v>一括方式</v>
          </cell>
          <cell r="AE38">
            <v>0</v>
          </cell>
          <cell r="AF38">
            <v>0</v>
          </cell>
          <cell r="AH38" t="str">
            <v/>
          </cell>
          <cell r="BB38" t="str">
            <v>2022</v>
          </cell>
          <cell r="BD38" t="str">
            <v/>
          </cell>
          <cell r="BE38" t="str">
            <v>農事組合法人　新堀　代表理事　田村　光弘</v>
          </cell>
          <cell r="BF38" t="str">
            <v>379-2143</v>
          </cell>
          <cell r="BG38" t="str">
            <v>前橋市新堀町２３４－５</v>
          </cell>
          <cell r="BH38" t="str">
            <v>027-265-1562</v>
          </cell>
          <cell r="BI38" t="str">
            <v/>
          </cell>
          <cell r="BJ38">
            <v>44713</v>
          </cell>
          <cell r="BK38">
            <v>48365</v>
          </cell>
          <cell r="BL38">
            <v>9</v>
          </cell>
          <cell r="BM38" t="str">
            <v/>
          </cell>
          <cell r="BN38">
            <v>0</v>
          </cell>
          <cell r="BO38">
            <v>0</v>
          </cell>
          <cell r="BP38" t="str">
            <v/>
          </cell>
        </row>
        <row r="39">
          <cell r="D39">
            <v>12</v>
          </cell>
          <cell r="E39">
            <v>6</v>
          </cell>
          <cell r="F39" t="str">
            <v>12-6</v>
          </cell>
          <cell r="G39">
            <v>41</v>
          </cell>
          <cell r="I39" t="str">
            <v>前橋市</v>
          </cell>
          <cell r="J39" t="str">
            <v>前橋市</v>
          </cell>
          <cell r="K39" t="str">
            <v>新堀町</v>
          </cell>
          <cell r="L39" t="str">
            <v/>
          </cell>
          <cell r="M39" t="str">
            <v>１８３－１</v>
          </cell>
          <cell r="N39" t="str">
            <v>田</v>
          </cell>
          <cell r="O39" t="str">
            <v>水田</v>
          </cell>
          <cell r="P39">
            <v>2162</v>
          </cell>
          <cell r="Q39">
            <v>2162</v>
          </cell>
          <cell r="T39" t="str">
            <v>個人</v>
          </cell>
          <cell r="U39" t="str">
            <v>宮下　義彦</v>
          </cell>
          <cell r="V39" t="str">
            <v>379-2143</v>
          </cell>
          <cell r="W39" t="str">
            <v>前橋市新堀町１９２</v>
          </cell>
          <cell r="X39" t="str">
            <v>027-265-0748</v>
          </cell>
          <cell r="Y39" t="str">
            <v/>
          </cell>
          <cell r="Z39">
            <v>44713</v>
          </cell>
          <cell r="AA39">
            <v>48365</v>
          </cell>
          <cell r="AB39">
            <v>9</v>
          </cell>
          <cell r="AC39" t="str">
            <v>一括方式</v>
          </cell>
          <cell r="AE39">
            <v>0</v>
          </cell>
          <cell r="AF39">
            <v>0</v>
          </cell>
          <cell r="AH39" t="str">
            <v/>
          </cell>
          <cell r="BB39" t="str">
            <v>2022</v>
          </cell>
          <cell r="BD39" t="str">
            <v/>
          </cell>
          <cell r="BE39" t="str">
            <v>農事組合法人　新堀　代表理事　田村　光弘</v>
          </cell>
          <cell r="BF39" t="str">
            <v>379-2143</v>
          </cell>
          <cell r="BG39" t="str">
            <v>前橋市新堀町２３４－５</v>
          </cell>
          <cell r="BH39" t="str">
            <v>027-265-1562</v>
          </cell>
          <cell r="BI39" t="str">
            <v/>
          </cell>
          <cell r="BJ39">
            <v>44713</v>
          </cell>
          <cell r="BK39">
            <v>48365</v>
          </cell>
          <cell r="BL39">
            <v>9</v>
          </cell>
          <cell r="BM39" t="str">
            <v/>
          </cell>
          <cell r="BN39">
            <v>0</v>
          </cell>
          <cell r="BO39">
            <v>0</v>
          </cell>
          <cell r="BP39" t="str">
            <v/>
          </cell>
        </row>
        <row r="40">
          <cell r="D40">
            <v>13</v>
          </cell>
          <cell r="E40">
            <v>1</v>
          </cell>
          <cell r="F40" t="str">
            <v>13-1</v>
          </cell>
          <cell r="G40">
            <v>42</v>
          </cell>
          <cell r="I40" t="str">
            <v>前橋市</v>
          </cell>
          <cell r="J40" t="str">
            <v>前橋市</v>
          </cell>
          <cell r="K40" t="str">
            <v>大前田町</v>
          </cell>
          <cell r="L40" t="str">
            <v/>
          </cell>
          <cell r="M40" t="str">
            <v>１０２３</v>
          </cell>
          <cell r="N40" t="str">
            <v>田</v>
          </cell>
          <cell r="O40" t="str">
            <v>水田</v>
          </cell>
          <cell r="P40">
            <v>2474</v>
          </cell>
          <cell r="Q40">
            <v>2474</v>
          </cell>
          <cell r="T40" t="str">
            <v>個人</v>
          </cell>
          <cell r="U40" t="str">
            <v>宮田　勇</v>
          </cell>
          <cell r="V40" t="str">
            <v>371-0243</v>
          </cell>
          <cell r="W40" t="str">
            <v>前橋市大前田町９５３－１</v>
          </cell>
          <cell r="X40" t="str">
            <v>027-283-4424</v>
          </cell>
          <cell r="Y40" t="str">
            <v/>
          </cell>
          <cell r="Z40">
            <v>44713</v>
          </cell>
          <cell r="AA40">
            <v>48365</v>
          </cell>
          <cell r="AB40">
            <v>10</v>
          </cell>
          <cell r="AC40" t="str">
            <v>一括方式</v>
          </cell>
          <cell r="AE40">
            <v>0</v>
          </cell>
          <cell r="AF40">
            <v>0</v>
          </cell>
          <cell r="AH40" t="str">
            <v/>
          </cell>
          <cell r="BB40" t="str">
            <v>2022</v>
          </cell>
          <cell r="BD40" t="str">
            <v>農地所有適格法人</v>
          </cell>
          <cell r="BE40" t="str">
            <v>農事組合法人　宮城東部　代表理事組合長　磯田　道則</v>
          </cell>
          <cell r="BF40" t="str">
            <v>371-0243</v>
          </cell>
          <cell r="BG40" t="str">
            <v>前橋市大前田町乙４５８</v>
          </cell>
          <cell r="BH40" t="str">
            <v>027-283-6731</v>
          </cell>
          <cell r="BI40" t="str">
            <v/>
          </cell>
          <cell r="BJ40">
            <v>44713</v>
          </cell>
          <cell r="BK40">
            <v>48365</v>
          </cell>
          <cell r="BL40">
            <v>10</v>
          </cell>
          <cell r="BM40" t="str">
            <v/>
          </cell>
          <cell r="BN40">
            <v>0</v>
          </cell>
          <cell r="BO40">
            <v>0</v>
          </cell>
          <cell r="BP40" t="str">
            <v/>
          </cell>
        </row>
        <row r="41">
          <cell r="D41">
            <v>14</v>
          </cell>
          <cell r="E41">
            <v>1</v>
          </cell>
          <cell r="F41" t="str">
            <v>14-1</v>
          </cell>
          <cell r="G41">
            <v>43</v>
          </cell>
          <cell r="I41" t="str">
            <v>前橋市</v>
          </cell>
          <cell r="J41" t="str">
            <v>前橋市</v>
          </cell>
          <cell r="K41" t="str">
            <v>粕川町月田</v>
          </cell>
          <cell r="L41" t="str">
            <v/>
          </cell>
          <cell r="M41" t="str">
            <v>９５０－１</v>
          </cell>
          <cell r="N41" t="str">
            <v>田</v>
          </cell>
          <cell r="O41" t="str">
            <v>水田</v>
          </cell>
          <cell r="P41">
            <v>1593</v>
          </cell>
          <cell r="Q41">
            <v>1593</v>
          </cell>
          <cell r="T41" t="str">
            <v>個人</v>
          </cell>
          <cell r="U41" t="str">
            <v>金井　将人</v>
          </cell>
          <cell r="V41" t="str">
            <v>136-0071</v>
          </cell>
          <cell r="W41" t="str">
            <v>東京都江東区亀戸６－６３－１３　ニューシティアパートメンツ亀戸６１０</v>
          </cell>
          <cell r="X41" t="str">
            <v>03-6807-0539</v>
          </cell>
          <cell r="Y41" t="str">
            <v>090-2481-3901</v>
          </cell>
          <cell r="Z41">
            <v>44713</v>
          </cell>
          <cell r="AA41">
            <v>48365</v>
          </cell>
          <cell r="AB41">
            <v>10</v>
          </cell>
          <cell r="AC41" t="str">
            <v>一括方式</v>
          </cell>
          <cell r="AE41">
            <v>8000</v>
          </cell>
          <cell r="AF41">
            <v>12744</v>
          </cell>
          <cell r="AH41" t="str">
            <v/>
          </cell>
          <cell r="BB41" t="str">
            <v>2022</v>
          </cell>
          <cell r="BD41" t="str">
            <v>農地所有適格法人</v>
          </cell>
          <cell r="BE41" t="str">
            <v>農事組合法人　月田　新井　明夫</v>
          </cell>
          <cell r="BF41" t="str">
            <v>371-0203</v>
          </cell>
          <cell r="BG41" t="str">
            <v>前橋市粕川町月田７１４</v>
          </cell>
          <cell r="BH41" t="str">
            <v>027-285-2389</v>
          </cell>
          <cell r="BI41" t="str">
            <v/>
          </cell>
          <cell r="BJ41">
            <v>44713</v>
          </cell>
          <cell r="BK41">
            <v>48365</v>
          </cell>
          <cell r="BL41">
            <v>10</v>
          </cell>
          <cell r="BM41" t="str">
            <v/>
          </cell>
          <cell r="BN41">
            <v>8000</v>
          </cell>
          <cell r="BO41">
            <v>12744</v>
          </cell>
          <cell r="BP41" t="str">
            <v/>
          </cell>
        </row>
        <row r="42">
          <cell r="D42">
            <v>15</v>
          </cell>
          <cell r="E42">
            <v>1</v>
          </cell>
          <cell r="F42" t="str">
            <v>15-1</v>
          </cell>
          <cell r="G42">
            <v>44</v>
          </cell>
          <cell r="I42" t="str">
            <v>前橋市</v>
          </cell>
          <cell r="J42" t="str">
            <v>前橋市</v>
          </cell>
          <cell r="K42" t="str">
            <v>新堀町</v>
          </cell>
          <cell r="L42" t="str">
            <v/>
          </cell>
          <cell r="M42" t="str">
            <v>１６４－１</v>
          </cell>
          <cell r="N42" t="str">
            <v>田</v>
          </cell>
          <cell r="O42" t="str">
            <v>水田</v>
          </cell>
          <cell r="P42">
            <v>2217</v>
          </cell>
          <cell r="Q42">
            <v>2217</v>
          </cell>
          <cell r="T42" t="str">
            <v>個人</v>
          </cell>
          <cell r="U42" t="str">
            <v>古澤　雅明</v>
          </cell>
          <cell r="V42" t="str">
            <v>379-2143</v>
          </cell>
          <cell r="W42" t="str">
            <v>前橋市新堀町３６２</v>
          </cell>
          <cell r="X42" t="str">
            <v>027-265-1592</v>
          </cell>
          <cell r="Y42" t="str">
            <v>090-3204-8380</v>
          </cell>
          <cell r="Z42">
            <v>44713</v>
          </cell>
          <cell r="AA42">
            <v>48365</v>
          </cell>
          <cell r="AB42">
            <v>9</v>
          </cell>
          <cell r="AC42" t="str">
            <v>一括方式</v>
          </cell>
          <cell r="AE42">
            <v>0</v>
          </cell>
          <cell r="AF42">
            <v>0</v>
          </cell>
          <cell r="AH42" t="str">
            <v/>
          </cell>
          <cell r="BB42" t="str">
            <v>2022</v>
          </cell>
          <cell r="BD42" t="str">
            <v/>
          </cell>
          <cell r="BE42" t="str">
            <v>農事組合法人　新堀　代表理事　田村　光弘</v>
          </cell>
          <cell r="BF42" t="str">
            <v>379-2143</v>
          </cell>
          <cell r="BG42" t="str">
            <v>前橋市新堀町２３４－５</v>
          </cell>
          <cell r="BH42" t="str">
            <v>027-265-1562</v>
          </cell>
          <cell r="BI42" t="str">
            <v/>
          </cell>
          <cell r="BJ42">
            <v>44713</v>
          </cell>
          <cell r="BK42">
            <v>48365</v>
          </cell>
          <cell r="BL42">
            <v>9</v>
          </cell>
          <cell r="BM42" t="str">
            <v/>
          </cell>
          <cell r="BN42">
            <v>0</v>
          </cell>
          <cell r="BO42">
            <v>0</v>
          </cell>
          <cell r="BP42" t="str">
            <v/>
          </cell>
        </row>
        <row r="43">
          <cell r="D43">
            <v>15</v>
          </cell>
          <cell r="E43">
            <v>2</v>
          </cell>
          <cell r="F43" t="str">
            <v>15-2</v>
          </cell>
          <cell r="G43">
            <v>45</v>
          </cell>
          <cell r="I43" t="str">
            <v>前橋市</v>
          </cell>
          <cell r="J43" t="str">
            <v>前橋市</v>
          </cell>
          <cell r="K43" t="str">
            <v>新堀町</v>
          </cell>
          <cell r="L43" t="str">
            <v/>
          </cell>
          <cell r="M43" t="str">
            <v>１６４－４</v>
          </cell>
          <cell r="N43" t="str">
            <v>田</v>
          </cell>
          <cell r="O43" t="str">
            <v>水田</v>
          </cell>
          <cell r="P43">
            <v>502</v>
          </cell>
          <cell r="Q43">
            <v>502</v>
          </cell>
          <cell r="T43" t="str">
            <v>個人</v>
          </cell>
          <cell r="U43" t="str">
            <v>古澤　雅明</v>
          </cell>
          <cell r="V43" t="str">
            <v>379-2143</v>
          </cell>
          <cell r="W43" t="str">
            <v>前橋市新堀町３６２</v>
          </cell>
          <cell r="X43" t="str">
            <v>027-265-1592</v>
          </cell>
          <cell r="Y43" t="str">
            <v>090-3204-8380</v>
          </cell>
          <cell r="Z43">
            <v>44713</v>
          </cell>
          <cell r="AA43">
            <v>48365</v>
          </cell>
          <cell r="AB43">
            <v>9</v>
          </cell>
          <cell r="AC43" t="str">
            <v>一括方式</v>
          </cell>
          <cell r="AE43">
            <v>0</v>
          </cell>
          <cell r="AF43">
            <v>0</v>
          </cell>
          <cell r="AH43" t="str">
            <v/>
          </cell>
          <cell r="BB43" t="str">
            <v>2022</v>
          </cell>
          <cell r="BD43" t="str">
            <v/>
          </cell>
          <cell r="BE43" t="str">
            <v>農事組合法人　新堀　代表理事　田村　光弘</v>
          </cell>
          <cell r="BF43" t="str">
            <v>379-2143</v>
          </cell>
          <cell r="BG43" t="str">
            <v>前橋市新堀町２３４－５</v>
          </cell>
          <cell r="BH43" t="str">
            <v>027-265-1562</v>
          </cell>
          <cell r="BI43" t="str">
            <v/>
          </cell>
          <cell r="BJ43">
            <v>44713</v>
          </cell>
          <cell r="BK43">
            <v>48365</v>
          </cell>
          <cell r="BL43">
            <v>9</v>
          </cell>
          <cell r="BM43" t="str">
            <v/>
          </cell>
          <cell r="BN43">
            <v>0</v>
          </cell>
          <cell r="BO43">
            <v>0</v>
          </cell>
          <cell r="BP43" t="str">
            <v/>
          </cell>
        </row>
        <row r="44">
          <cell r="D44">
            <v>15</v>
          </cell>
          <cell r="E44">
            <v>3</v>
          </cell>
          <cell r="F44" t="str">
            <v>15-3</v>
          </cell>
          <cell r="G44">
            <v>46</v>
          </cell>
          <cell r="I44" t="str">
            <v>前橋市</v>
          </cell>
          <cell r="J44" t="str">
            <v>前橋市</v>
          </cell>
          <cell r="K44" t="str">
            <v>新堀町</v>
          </cell>
          <cell r="L44" t="str">
            <v/>
          </cell>
          <cell r="M44" t="str">
            <v>１６４－５</v>
          </cell>
          <cell r="N44" t="str">
            <v>田</v>
          </cell>
          <cell r="O44" t="str">
            <v>水田</v>
          </cell>
          <cell r="P44">
            <v>522</v>
          </cell>
          <cell r="Q44">
            <v>522</v>
          </cell>
          <cell r="T44" t="str">
            <v>個人</v>
          </cell>
          <cell r="U44" t="str">
            <v>古澤　雅明</v>
          </cell>
          <cell r="V44" t="str">
            <v>379-2143</v>
          </cell>
          <cell r="W44" t="str">
            <v>前橋市新堀町３６２</v>
          </cell>
          <cell r="X44" t="str">
            <v>027-265-1592</v>
          </cell>
          <cell r="Y44" t="str">
            <v>090-3204-8380</v>
          </cell>
          <cell r="Z44">
            <v>44713</v>
          </cell>
          <cell r="AA44">
            <v>48365</v>
          </cell>
          <cell r="AB44">
            <v>9</v>
          </cell>
          <cell r="AC44" t="str">
            <v>一括方式</v>
          </cell>
          <cell r="AE44">
            <v>0</v>
          </cell>
          <cell r="AF44">
            <v>0</v>
          </cell>
          <cell r="AH44" t="str">
            <v/>
          </cell>
          <cell r="BB44" t="str">
            <v>2022</v>
          </cell>
          <cell r="BD44" t="str">
            <v/>
          </cell>
          <cell r="BE44" t="str">
            <v>農事組合法人　新堀　代表理事　田村　光弘</v>
          </cell>
          <cell r="BF44" t="str">
            <v>379-2143</v>
          </cell>
          <cell r="BG44" t="str">
            <v>前橋市新堀町２３４－５</v>
          </cell>
          <cell r="BH44" t="str">
            <v>027-265-1562</v>
          </cell>
          <cell r="BI44" t="str">
            <v/>
          </cell>
          <cell r="BJ44">
            <v>44713</v>
          </cell>
          <cell r="BK44">
            <v>48365</v>
          </cell>
          <cell r="BL44">
            <v>9</v>
          </cell>
          <cell r="BM44" t="str">
            <v/>
          </cell>
          <cell r="BN44">
            <v>0</v>
          </cell>
          <cell r="BO44">
            <v>0</v>
          </cell>
          <cell r="BP44" t="str">
            <v/>
          </cell>
        </row>
        <row r="45">
          <cell r="D45">
            <v>15</v>
          </cell>
          <cell r="E45">
            <v>4</v>
          </cell>
          <cell r="F45" t="str">
            <v>15-4</v>
          </cell>
          <cell r="G45">
            <v>47</v>
          </cell>
          <cell r="I45" t="str">
            <v>前橋市</v>
          </cell>
          <cell r="J45" t="str">
            <v>前橋市</v>
          </cell>
          <cell r="K45" t="str">
            <v>新堀町</v>
          </cell>
          <cell r="L45" t="str">
            <v/>
          </cell>
          <cell r="M45" t="str">
            <v>１６１－２</v>
          </cell>
          <cell r="N45" t="str">
            <v>田</v>
          </cell>
          <cell r="O45" t="str">
            <v>水田</v>
          </cell>
          <cell r="P45">
            <v>1016</v>
          </cell>
          <cell r="Q45">
            <v>1016</v>
          </cell>
          <cell r="T45" t="str">
            <v>個人</v>
          </cell>
          <cell r="U45" t="str">
            <v>古澤　京子</v>
          </cell>
          <cell r="V45" t="str">
            <v>379-2143</v>
          </cell>
          <cell r="W45" t="str">
            <v>前橋市新堀町３４０</v>
          </cell>
          <cell r="X45" t="str">
            <v>027-265-0306</v>
          </cell>
          <cell r="Y45" t="str">
            <v/>
          </cell>
          <cell r="Z45">
            <v>44713</v>
          </cell>
          <cell r="AA45">
            <v>48365</v>
          </cell>
          <cell r="AB45">
            <v>10</v>
          </cell>
          <cell r="AC45" t="str">
            <v>一括方式</v>
          </cell>
          <cell r="AE45">
            <v>0</v>
          </cell>
          <cell r="AF45">
            <v>0</v>
          </cell>
          <cell r="AH45" t="str">
            <v/>
          </cell>
          <cell r="BB45" t="str">
            <v>2022</v>
          </cell>
          <cell r="BD45" t="str">
            <v/>
          </cell>
          <cell r="BE45" t="str">
            <v>農事組合法人　新堀　代表理事　田村　光弘</v>
          </cell>
          <cell r="BF45" t="str">
            <v>379-2143</v>
          </cell>
          <cell r="BG45" t="str">
            <v>前橋市新堀町２３４－５</v>
          </cell>
          <cell r="BH45" t="str">
            <v>027-265-1562</v>
          </cell>
          <cell r="BI45" t="str">
            <v/>
          </cell>
          <cell r="BJ45">
            <v>44713</v>
          </cell>
          <cell r="BK45">
            <v>48365</v>
          </cell>
          <cell r="BL45">
            <v>10</v>
          </cell>
          <cell r="BM45" t="str">
            <v/>
          </cell>
          <cell r="BN45">
            <v>0</v>
          </cell>
          <cell r="BO45">
            <v>0</v>
          </cell>
          <cell r="BP45" t="str">
            <v/>
          </cell>
        </row>
        <row r="46">
          <cell r="D46">
            <v>15</v>
          </cell>
          <cell r="E46">
            <v>5</v>
          </cell>
          <cell r="F46" t="str">
            <v>15-5</v>
          </cell>
          <cell r="G46">
            <v>48</v>
          </cell>
          <cell r="I46" t="str">
            <v>前橋市</v>
          </cell>
          <cell r="J46" t="str">
            <v>前橋市</v>
          </cell>
          <cell r="K46" t="str">
            <v>新堀町</v>
          </cell>
          <cell r="L46" t="str">
            <v/>
          </cell>
          <cell r="M46" t="str">
            <v>１７３－１</v>
          </cell>
          <cell r="N46" t="str">
            <v>田</v>
          </cell>
          <cell r="O46" t="str">
            <v>水田</v>
          </cell>
          <cell r="P46">
            <v>643</v>
          </cell>
          <cell r="Q46">
            <v>643</v>
          </cell>
          <cell r="T46" t="str">
            <v>個人</v>
          </cell>
          <cell r="U46" t="str">
            <v>古澤　三夫</v>
          </cell>
          <cell r="V46" t="str">
            <v>379-2143</v>
          </cell>
          <cell r="W46" t="str">
            <v>前橋市新堀町３０９</v>
          </cell>
          <cell r="X46" t="str">
            <v>027-265-0066</v>
          </cell>
          <cell r="Y46" t="str">
            <v/>
          </cell>
          <cell r="Z46">
            <v>44713</v>
          </cell>
          <cell r="AA46">
            <v>48365</v>
          </cell>
          <cell r="AB46">
            <v>9</v>
          </cell>
          <cell r="AC46" t="str">
            <v>一括方式</v>
          </cell>
          <cell r="AE46">
            <v>0</v>
          </cell>
          <cell r="AF46">
            <v>0</v>
          </cell>
          <cell r="AH46" t="str">
            <v/>
          </cell>
          <cell r="BB46" t="str">
            <v>2022</v>
          </cell>
          <cell r="BD46" t="str">
            <v/>
          </cell>
          <cell r="BE46" t="str">
            <v>農事組合法人　新堀　代表理事　田村　光弘</v>
          </cell>
          <cell r="BF46" t="str">
            <v>379-2143</v>
          </cell>
          <cell r="BG46" t="str">
            <v>前橋市新堀町２３４－５</v>
          </cell>
          <cell r="BH46" t="str">
            <v>027-265-1562</v>
          </cell>
          <cell r="BI46" t="str">
            <v/>
          </cell>
          <cell r="BJ46">
            <v>44713</v>
          </cell>
          <cell r="BK46">
            <v>48365</v>
          </cell>
          <cell r="BL46">
            <v>9</v>
          </cell>
          <cell r="BM46" t="str">
            <v/>
          </cell>
          <cell r="BN46">
            <v>0</v>
          </cell>
          <cell r="BO46">
            <v>0</v>
          </cell>
          <cell r="BP46" t="str">
            <v/>
          </cell>
        </row>
        <row r="47">
          <cell r="D47">
            <v>15</v>
          </cell>
          <cell r="E47">
            <v>6</v>
          </cell>
          <cell r="F47" t="str">
            <v>15-6</v>
          </cell>
          <cell r="G47">
            <v>51</v>
          </cell>
          <cell r="I47" t="str">
            <v>前橋市</v>
          </cell>
          <cell r="J47" t="str">
            <v>前橋市</v>
          </cell>
          <cell r="K47" t="str">
            <v>下阿内町</v>
          </cell>
          <cell r="L47" t="str">
            <v/>
          </cell>
          <cell r="M47" t="str">
            <v>２９９</v>
          </cell>
          <cell r="N47" t="str">
            <v>畑</v>
          </cell>
          <cell r="O47" t="str">
            <v>普通畑</v>
          </cell>
          <cell r="P47">
            <v>1739</v>
          </cell>
          <cell r="Q47">
            <v>1739</v>
          </cell>
          <cell r="T47" t="str">
            <v>個人</v>
          </cell>
          <cell r="U47" t="str">
            <v>古澤　秀之</v>
          </cell>
          <cell r="V47" t="str">
            <v>379-2143</v>
          </cell>
          <cell r="W47" t="str">
            <v>前橋市新堀町３５４</v>
          </cell>
          <cell r="X47" t="str">
            <v>027-265-1755</v>
          </cell>
          <cell r="Y47" t="str">
            <v/>
          </cell>
          <cell r="Z47">
            <v>44713</v>
          </cell>
          <cell r="AA47">
            <v>48365</v>
          </cell>
          <cell r="AB47">
            <v>9</v>
          </cell>
          <cell r="AC47" t="str">
            <v>一括方式</v>
          </cell>
          <cell r="AE47">
            <v>0</v>
          </cell>
          <cell r="AF47">
            <v>0</v>
          </cell>
          <cell r="AH47" t="str">
            <v/>
          </cell>
          <cell r="BB47" t="str">
            <v>2022</v>
          </cell>
          <cell r="BD47" t="str">
            <v/>
          </cell>
          <cell r="BE47" t="str">
            <v>農事組合法人　新堀　代表理事　田村　光弘</v>
          </cell>
          <cell r="BF47" t="str">
            <v>379-2143</v>
          </cell>
          <cell r="BG47" t="str">
            <v>前橋市新堀町２３４－５</v>
          </cell>
          <cell r="BH47" t="str">
            <v>027-265-1562</v>
          </cell>
          <cell r="BI47" t="str">
            <v/>
          </cell>
          <cell r="BJ47">
            <v>44713</v>
          </cell>
          <cell r="BK47">
            <v>48365</v>
          </cell>
          <cell r="BL47">
            <v>9</v>
          </cell>
          <cell r="BM47" t="str">
            <v/>
          </cell>
          <cell r="BN47">
            <v>0</v>
          </cell>
          <cell r="BO47">
            <v>0</v>
          </cell>
          <cell r="BP47" t="str">
            <v/>
          </cell>
        </row>
        <row r="48">
          <cell r="D48">
            <v>15</v>
          </cell>
          <cell r="E48">
            <v>7</v>
          </cell>
          <cell r="F48" t="str">
            <v>15-7</v>
          </cell>
          <cell r="G48">
            <v>49</v>
          </cell>
          <cell r="I48" t="str">
            <v>前橋市</v>
          </cell>
          <cell r="J48" t="str">
            <v>前橋市</v>
          </cell>
          <cell r="K48" t="str">
            <v>新堀町</v>
          </cell>
          <cell r="L48" t="str">
            <v/>
          </cell>
          <cell r="M48" t="str">
            <v>１５８－２</v>
          </cell>
          <cell r="N48" t="str">
            <v>田</v>
          </cell>
          <cell r="O48" t="str">
            <v>水田</v>
          </cell>
          <cell r="P48">
            <v>1327</v>
          </cell>
          <cell r="Q48">
            <v>1327</v>
          </cell>
          <cell r="T48" t="str">
            <v>個人</v>
          </cell>
          <cell r="U48" t="str">
            <v>古澤　秀之</v>
          </cell>
          <cell r="V48" t="str">
            <v>379-2143</v>
          </cell>
          <cell r="W48" t="str">
            <v>前橋市新堀町３５４</v>
          </cell>
          <cell r="X48" t="str">
            <v>027-265-1755</v>
          </cell>
          <cell r="Y48" t="str">
            <v/>
          </cell>
          <cell r="Z48">
            <v>44713</v>
          </cell>
          <cell r="AA48">
            <v>48365</v>
          </cell>
          <cell r="AB48">
            <v>9</v>
          </cell>
          <cell r="AC48" t="str">
            <v>一括方式</v>
          </cell>
          <cell r="AE48">
            <v>0</v>
          </cell>
          <cell r="AF48">
            <v>0</v>
          </cell>
          <cell r="AH48" t="str">
            <v/>
          </cell>
          <cell r="BB48" t="str">
            <v>2022</v>
          </cell>
          <cell r="BD48" t="str">
            <v/>
          </cell>
          <cell r="BE48" t="str">
            <v>農事組合法人　新堀　代表理事　田村　光弘</v>
          </cell>
          <cell r="BF48" t="str">
            <v>379-2143</v>
          </cell>
          <cell r="BG48" t="str">
            <v>前橋市新堀町２３４－５</v>
          </cell>
          <cell r="BH48" t="str">
            <v>027-265-1562</v>
          </cell>
          <cell r="BI48" t="str">
            <v/>
          </cell>
          <cell r="BJ48">
            <v>44713</v>
          </cell>
          <cell r="BK48">
            <v>48365</v>
          </cell>
          <cell r="BL48">
            <v>9</v>
          </cell>
          <cell r="BM48" t="str">
            <v/>
          </cell>
          <cell r="BN48">
            <v>0</v>
          </cell>
          <cell r="BO48">
            <v>0</v>
          </cell>
          <cell r="BP48" t="str">
            <v/>
          </cell>
        </row>
        <row r="49">
          <cell r="D49">
            <v>15</v>
          </cell>
          <cell r="E49">
            <v>8</v>
          </cell>
          <cell r="F49" t="str">
            <v>15-8</v>
          </cell>
          <cell r="G49">
            <v>50</v>
          </cell>
          <cell r="I49" t="str">
            <v>前橋市</v>
          </cell>
          <cell r="J49" t="str">
            <v>前橋市</v>
          </cell>
          <cell r="K49" t="str">
            <v>新堀町</v>
          </cell>
          <cell r="L49" t="str">
            <v/>
          </cell>
          <cell r="M49" t="str">
            <v>１５９</v>
          </cell>
          <cell r="N49" t="str">
            <v>田</v>
          </cell>
          <cell r="O49" t="str">
            <v>水田</v>
          </cell>
          <cell r="P49">
            <v>3030</v>
          </cell>
          <cell r="Q49">
            <v>3030</v>
          </cell>
          <cell r="T49" t="str">
            <v>個人</v>
          </cell>
          <cell r="U49" t="str">
            <v>古澤　秀之</v>
          </cell>
          <cell r="V49" t="str">
            <v>379-2143</v>
          </cell>
          <cell r="W49" t="str">
            <v>前橋市新堀町３５４</v>
          </cell>
          <cell r="X49" t="str">
            <v>027-265-1755</v>
          </cell>
          <cell r="Y49" t="str">
            <v/>
          </cell>
          <cell r="Z49">
            <v>44713</v>
          </cell>
          <cell r="AA49">
            <v>48365</v>
          </cell>
          <cell r="AB49">
            <v>9</v>
          </cell>
          <cell r="AC49" t="str">
            <v>一括方式</v>
          </cell>
          <cell r="AE49">
            <v>0</v>
          </cell>
          <cell r="AF49">
            <v>0</v>
          </cell>
          <cell r="AH49" t="str">
            <v/>
          </cell>
          <cell r="BB49" t="str">
            <v>2022</v>
          </cell>
          <cell r="BD49" t="str">
            <v/>
          </cell>
          <cell r="BE49" t="str">
            <v>農事組合法人　新堀　代表理事　田村　光弘</v>
          </cell>
          <cell r="BF49" t="str">
            <v>379-2143</v>
          </cell>
          <cell r="BG49" t="str">
            <v>前橋市新堀町２３４－５</v>
          </cell>
          <cell r="BH49" t="str">
            <v>027-265-1562</v>
          </cell>
          <cell r="BI49" t="str">
            <v/>
          </cell>
          <cell r="BJ49">
            <v>44713</v>
          </cell>
          <cell r="BK49">
            <v>48365</v>
          </cell>
          <cell r="BL49">
            <v>9</v>
          </cell>
          <cell r="BM49" t="str">
            <v/>
          </cell>
          <cell r="BN49">
            <v>0</v>
          </cell>
          <cell r="BO49">
            <v>0</v>
          </cell>
          <cell r="BP49" t="str">
            <v/>
          </cell>
        </row>
        <row r="50">
          <cell r="D50">
            <v>15</v>
          </cell>
          <cell r="E50">
            <v>9</v>
          </cell>
          <cell r="F50" t="str">
            <v>15-9</v>
          </cell>
          <cell r="G50">
            <v>52</v>
          </cell>
          <cell r="I50" t="str">
            <v>前橋市</v>
          </cell>
          <cell r="J50" t="str">
            <v>前橋市</v>
          </cell>
          <cell r="K50" t="str">
            <v>新堀町</v>
          </cell>
          <cell r="L50" t="str">
            <v/>
          </cell>
          <cell r="M50" t="str">
            <v>３５３－２</v>
          </cell>
          <cell r="N50" t="str">
            <v>畑</v>
          </cell>
          <cell r="O50" t="str">
            <v>普通畑</v>
          </cell>
          <cell r="P50">
            <v>777</v>
          </cell>
          <cell r="Q50">
            <v>777</v>
          </cell>
          <cell r="T50" t="str">
            <v>個人</v>
          </cell>
          <cell r="U50" t="str">
            <v>古澤　秀之</v>
          </cell>
          <cell r="V50" t="str">
            <v>379-2143</v>
          </cell>
          <cell r="W50" t="str">
            <v>前橋市新堀町３５４</v>
          </cell>
          <cell r="X50" t="str">
            <v>027-265-1755</v>
          </cell>
          <cell r="Y50" t="str">
            <v/>
          </cell>
          <cell r="Z50">
            <v>44713</v>
          </cell>
          <cell r="AA50">
            <v>48365</v>
          </cell>
          <cell r="AB50">
            <v>9</v>
          </cell>
          <cell r="AC50" t="str">
            <v>一括方式</v>
          </cell>
          <cell r="AE50">
            <v>0</v>
          </cell>
          <cell r="AF50">
            <v>0</v>
          </cell>
          <cell r="AH50" t="str">
            <v/>
          </cell>
          <cell r="BB50" t="str">
            <v>2022</v>
          </cell>
          <cell r="BD50" t="str">
            <v/>
          </cell>
          <cell r="BE50" t="str">
            <v>農事組合法人　新堀　代表理事　田村　光弘</v>
          </cell>
          <cell r="BF50" t="str">
            <v>379-2143</v>
          </cell>
          <cell r="BG50" t="str">
            <v>前橋市新堀町２３４－５</v>
          </cell>
          <cell r="BH50" t="str">
            <v>027-265-1562</v>
          </cell>
          <cell r="BI50" t="str">
            <v/>
          </cell>
          <cell r="BJ50">
            <v>44713</v>
          </cell>
          <cell r="BK50">
            <v>48365</v>
          </cell>
          <cell r="BL50">
            <v>9</v>
          </cell>
          <cell r="BM50" t="str">
            <v/>
          </cell>
          <cell r="BN50">
            <v>0</v>
          </cell>
          <cell r="BO50">
            <v>0</v>
          </cell>
          <cell r="BP50" t="str">
            <v/>
          </cell>
        </row>
        <row r="51">
          <cell r="D51">
            <v>15</v>
          </cell>
          <cell r="E51">
            <v>10</v>
          </cell>
          <cell r="F51" t="str">
            <v>15-10</v>
          </cell>
          <cell r="G51">
            <v>53</v>
          </cell>
          <cell r="I51" t="str">
            <v>前橋市</v>
          </cell>
          <cell r="J51" t="str">
            <v>前橋市</v>
          </cell>
          <cell r="K51" t="str">
            <v>新堀町</v>
          </cell>
          <cell r="L51" t="str">
            <v/>
          </cell>
          <cell r="M51" t="str">
            <v>３９３－６</v>
          </cell>
          <cell r="N51" t="str">
            <v>畑</v>
          </cell>
          <cell r="O51" t="str">
            <v>普通畑</v>
          </cell>
          <cell r="P51">
            <v>507</v>
          </cell>
          <cell r="Q51">
            <v>507</v>
          </cell>
          <cell r="T51" t="str">
            <v>個人</v>
          </cell>
          <cell r="U51" t="str">
            <v>古澤　秀之</v>
          </cell>
          <cell r="V51" t="str">
            <v>379-2143</v>
          </cell>
          <cell r="W51" t="str">
            <v>前橋市新堀町３５４</v>
          </cell>
          <cell r="X51" t="str">
            <v>027-265-1755</v>
          </cell>
          <cell r="Y51" t="str">
            <v/>
          </cell>
          <cell r="Z51">
            <v>44713</v>
          </cell>
          <cell r="AA51">
            <v>48365</v>
          </cell>
          <cell r="AB51">
            <v>9</v>
          </cell>
          <cell r="AC51" t="str">
            <v>一括方式</v>
          </cell>
          <cell r="AE51">
            <v>0</v>
          </cell>
          <cell r="AF51">
            <v>0</v>
          </cell>
          <cell r="AH51" t="str">
            <v/>
          </cell>
          <cell r="BB51" t="str">
            <v>2022</v>
          </cell>
          <cell r="BD51" t="str">
            <v/>
          </cell>
          <cell r="BE51" t="str">
            <v>農事組合法人　新堀　代表理事　田村　光弘</v>
          </cell>
          <cell r="BF51" t="str">
            <v>379-2143</v>
          </cell>
          <cell r="BG51" t="str">
            <v>前橋市新堀町２３４－５</v>
          </cell>
          <cell r="BH51" t="str">
            <v>027-265-1562</v>
          </cell>
          <cell r="BI51" t="str">
            <v/>
          </cell>
          <cell r="BJ51">
            <v>44713</v>
          </cell>
          <cell r="BK51">
            <v>48365</v>
          </cell>
          <cell r="BL51">
            <v>9</v>
          </cell>
          <cell r="BM51" t="str">
            <v/>
          </cell>
          <cell r="BN51">
            <v>0</v>
          </cell>
          <cell r="BO51">
            <v>0</v>
          </cell>
          <cell r="BP51" t="str">
            <v/>
          </cell>
        </row>
        <row r="52">
          <cell r="D52">
            <v>15</v>
          </cell>
          <cell r="E52">
            <v>11</v>
          </cell>
          <cell r="F52" t="str">
            <v>15-11</v>
          </cell>
          <cell r="G52">
            <v>54</v>
          </cell>
          <cell r="I52" t="str">
            <v>前橋市</v>
          </cell>
          <cell r="J52" t="str">
            <v>前橋市</v>
          </cell>
          <cell r="K52" t="str">
            <v>新堀町</v>
          </cell>
          <cell r="L52" t="str">
            <v/>
          </cell>
          <cell r="M52" t="str">
            <v>４２２</v>
          </cell>
          <cell r="N52" t="str">
            <v>畑</v>
          </cell>
          <cell r="O52" t="str">
            <v>普通畑</v>
          </cell>
          <cell r="P52">
            <v>808</v>
          </cell>
          <cell r="Q52">
            <v>808</v>
          </cell>
          <cell r="T52" t="str">
            <v>個人</v>
          </cell>
          <cell r="U52" t="str">
            <v>古澤　秀之</v>
          </cell>
          <cell r="V52" t="str">
            <v>379-2143</v>
          </cell>
          <cell r="W52" t="str">
            <v>前橋市新堀町３５４</v>
          </cell>
          <cell r="X52" t="str">
            <v>027-265-1755</v>
          </cell>
          <cell r="Y52" t="str">
            <v/>
          </cell>
          <cell r="Z52">
            <v>44713</v>
          </cell>
          <cell r="AA52">
            <v>48365</v>
          </cell>
          <cell r="AB52">
            <v>9</v>
          </cell>
          <cell r="AC52" t="str">
            <v>一括方式</v>
          </cell>
          <cell r="AE52">
            <v>0</v>
          </cell>
          <cell r="AF52">
            <v>0</v>
          </cell>
          <cell r="AH52" t="str">
            <v/>
          </cell>
          <cell r="BB52" t="str">
            <v>2022</v>
          </cell>
          <cell r="BD52" t="str">
            <v/>
          </cell>
          <cell r="BE52" t="str">
            <v>農事組合法人　新堀　代表理事　田村　光弘</v>
          </cell>
          <cell r="BF52" t="str">
            <v>379-2143</v>
          </cell>
          <cell r="BG52" t="str">
            <v>前橋市新堀町２３４－５</v>
          </cell>
          <cell r="BH52" t="str">
            <v>027-265-1562</v>
          </cell>
          <cell r="BI52" t="str">
            <v/>
          </cell>
          <cell r="BJ52">
            <v>44713</v>
          </cell>
          <cell r="BK52">
            <v>48365</v>
          </cell>
          <cell r="BL52">
            <v>9</v>
          </cell>
          <cell r="BM52" t="str">
            <v/>
          </cell>
          <cell r="BN52">
            <v>0</v>
          </cell>
          <cell r="BO52">
            <v>0</v>
          </cell>
          <cell r="BP52" t="str">
            <v/>
          </cell>
        </row>
        <row r="53">
          <cell r="D53">
            <v>15</v>
          </cell>
          <cell r="E53">
            <v>12</v>
          </cell>
          <cell r="F53" t="str">
            <v>15-12</v>
          </cell>
          <cell r="G53">
            <v>55</v>
          </cell>
          <cell r="I53" t="str">
            <v>前橋市</v>
          </cell>
          <cell r="J53" t="str">
            <v>前橋市</v>
          </cell>
          <cell r="K53" t="str">
            <v>新堀町</v>
          </cell>
          <cell r="L53" t="str">
            <v/>
          </cell>
          <cell r="M53" t="str">
            <v>４２６－１</v>
          </cell>
          <cell r="N53" t="str">
            <v>畑</v>
          </cell>
          <cell r="O53" t="str">
            <v>普通畑</v>
          </cell>
          <cell r="P53">
            <v>1610</v>
          </cell>
          <cell r="Q53">
            <v>1610</v>
          </cell>
          <cell r="T53" t="str">
            <v>個人</v>
          </cell>
          <cell r="U53" t="str">
            <v>古澤　秀之</v>
          </cell>
          <cell r="V53" t="str">
            <v>379-2143</v>
          </cell>
          <cell r="W53" t="str">
            <v>前橋市新堀町３５４</v>
          </cell>
          <cell r="X53" t="str">
            <v>027-265-1755</v>
          </cell>
          <cell r="Y53" t="str">
            <v/>
          </cell>
          <cell r="Z53">
            <v>44713</v>
          </cell>
          <cell r="AA53">
            <v>48365</v>
          </cell>
          <cell r="AB53">
            <v>9</v>
          </cell>
          <cell r="AC53" t="str">
            <v>一括方式</v>
          </cell>
          <cell r="AE53">
            <v>0</v>
          </cell>
          <cell r="AF53">
            <v>0</v>
          </cell>
          <cell r="AH53" t="str">
            <v/>
          </cell>
          <cell r="BB53" t="str">
            <v>2022</v>
          </cell>
          <cell r="BD53" t="str">
            <v/>
          </cell>
          <cell r="BE53" t="str">
            <v>農事組合法人　新堀　代表理事　田村　光弘</v>
          </cell>
          <cell r="BF53" t="str">
            <v>379-2143</v>
          </cell>
          <cell r="BG53" t="str">
            <v>前橋市新堀町２３４－５</v>
          </cell>
          <cell r="BH53" t="str">
            <v>027-265-1562</v>
          </cell>
          <cell r="BI53" t="str">
            <v/>
          </cell>
          <cell r="BJ53">
            <v>44713</v>
          </cell>
          <cell r="BK53">
            <v>48365</v>
          </cell>
          <cell r="BL53">
            <v>9</v>
          </cell>
          <cell r="BM53" t="str">
            <v/>
          </cell>
          <cell r="BN53">
            <v>0</v>
          </cell>
          <cell r="BO53">
            <v>0</v>
          </cell>
          <cell r="BP53" t="str">
            <v/>
          </cell>
        </row>
        <row r="54">
          <cell r="D54">
            <v>15</v>
          </cell>
          <cell r="E54">
            <v>13</v>
          </cell>
          <cell r="F54" t="str">
            <v>15-13</v>
          </cell>
          <cell r="G54">
            <v>56</v>
          </cell>
          <cell r="I54" t="str">
            <v>前橋市</v>
          </cell>
          <cell r="J54" t="str">
            <v>前橋市</v>
          </cell>
          <cell r="K54" t="str">
            <v>新堀町</v>
          </cell>
          <cell r="L54" t="str">
            <v/>
          </cell>
          <cell r="M54" t="str">
            <v>４２６－３</v>
          </cell>
          <cell r="N54" t="str">
            <v>畑</v>
          </cell>
          <cell r="O54" t="str">
            <v>普通畑</v>
          </cell>
          <cell r="P54">
            <v>610</v>
          </cell>
          <cell r="Q54">
            <v>610</v>
          </cell>
          <cell r="T54" t="str">
            <v>個人</v>
          </cell>
          <cell r="U54" t="str">
            <v>古澤　秀之</v>
          </cell>
          <cell r="V54" t="str">
            <v>379-2143</v>
          </cell>
          <cell r="W54" t="str">
            <v>前橋市新堀町３５４</v>
          </cell>
          <cell r="X54" t="str">
            <v>027-265-1755</v>
          </cell>
          <cell r="Y54" t="str">
            <v/>
          </cell>
          <cell r="Z54">
            <v>44713</v>
          </cell>
          <cell r="AA54">
            <v>48365</v>
          </cell>
          <cell r="AB54">
            <v>9</v>
          </cell>
          <cell r="AC54" t="str">
            <v>一括方式</v>
          </cell>
          <cell r="AE54">
            <v>0</v>
          </cell>
          <cell r="AF54">
            <v>0</v>
          </cell>
          <cell r="AH54" t="str">
            <v/>
          </cell>
          <cell r="BB54" t="str">
            <v>2022</v>
          </cell>
          <cell r="BD54" t="str">
            <v/>
          </cell>
          <cell r="BE54" t="str">
            <v>農事組合法人　新堀　代表理事　田村　光弘</v>
          </cell>
          <cell r="BF54" t="str">
            <v>379-2143</v>
          </cell>
          <cell r="BG54" t="str">
            <v>前橋市新堀町２３４－５</v>
          </cell>
          <cell r="BH54" t="str">
            <v>027-265-1562</v>
          </cell>
          <cell r="BI54" t="str">
            <v/>
          </cell>
          <cell r="BJ54">
            <v>44713</v>
          </cell>
          <cell r="BK54">
            <v>48365</v>
          </cell>
          <cell r="BL54">
            <v>9</v>
          </cell>
          <cell r="BM54" t="str">
            <v/>
          </cell>
          <cell r="BN54">
            <v>0</v>
          </cell>
          <cell r="BO54">
            <v>0</v>
          </cell>
          <cell r="BP54" t="str">
            <v/>
          </cell>
        </row>
        <row r="55">
          <cell r="D55">
            <v>15</v>
          </cell>
          <cell r="E55">
            <v>14</v>
          </cell>
          <cell r="F55" t="str">
            <v>15-14</v>
          </cell>
          <cell r="G55">
            <v>57</v>
          </cell>
          <cell r="I55" t="str">
            <v>前橋市</v>
          </cell>
          <cell r="J55" t="str">
            <v>前橋市</v>
          </cell>
          <cell r="K55" t="str">
            <v>新堀町</v>
          </cell>
          <cell r="L55" t="str">
            <v/>
          </cell>
          <cell r="M55" t="str">
            <v>３８９－１</v>
          </cell>
          <cell r="N55" t="str">
            <v>田</v>
          </cell>
          <cell r="O55" t="str">
            <v>水田</v>
          </cell>
          <cell r="P55">
            <v>1533</v>
          </cell>
          <cell r="Q55">
            <v>1533</v>
          </cell>
          <cell r="T55" t="str">
            <v>個人</v>
          </cell>
          <cell r="U55" t="str">
            <v>古澤　勝義</v>
          </cell>
          <cell r="V55" t="str">
            <v>379-2143</v>
          </cell>
          <cell r="W55" t="str">
            <v>前橋市新堀町２００－１</v>
          </cell>
          <cell r="X55" t="str">
            <v>027-265-1567</v>
          </cell>
          <cell r="Y55" t="str">
            <v/>
          </cell>
          <cell r="Z55">
            <v>44713</v>
          </cell>
          <cell r="AA55">
            <v>48365</v>
          </cell>
          <cell r="AB55">
            <v>9</v>
          </cell>
          <cell r="AC55" t="str">
            <v>一括方式</v>
          </cell>
          <cell r="AE55">
            <v>0</v>
          </cell>
          <cell r="AF55">
            <v>0</v>
          </cell>
          <cell r="AH55" t="str">
            <v/>
          </cell>
          <cell r="BB55" t="str">
            <v>2022</v>
          </cell>
          <cell r="BD55" t="str">
            <v/>
          </cell>
          <cell r="BE55" t="str">
            <v>農事組合法人　新堀　代表理事　田村　光弘</v>
          </cell>
          <cell r="BF55" t="str">
            <v>379-2143</v>
          </cell>
          <cell r="BG55" t="str">
            <v>前橋市新堀町２３４－５</v>
          </cell>
          <cell r="BH55" t="str">
            <v>027-265-1562</v>
          </cell>
          <cell r="BI55" t="str">
            <v/>
          </cell>
          <cell r="BJ55">
            <v>44713</v>
          </cell>
          <cell r="BK55">
            <v>48365</v>
          </cell>
          <cell r="BL55">
            <v>9</v>
          </cell>
          <cell r="BM55" t="str">
            <v/>
          </cell>
          <cell r="BN55">
            <v>0</v>
          </cell>
          <cell r="BO55">
            <v>0</v>
          </cell>
          <cell r="BP55" t="str">
            <v/>
          </cell>
        </row>
        <row r="56">
          <cell r="D56">
            <v>15</v>
          </cell>
          <cell r="E56">
            <v>15</v>
          </cell>
          <cell r="F56" t="str">
            <v>15-15</v>
          </cell>
          <cell r="G56">
            <v>58</v>
          </cell>
          <cell r="I56" t="str">
            <v>前橋市</v>
          </cell>
          <cell r="J56" t="str">
            <v>前橋市</v>
          </cell>
          <cell r="K56" t="str">
            <v>下阿内町</v>
          </cell>
          <cell r="L56" t="str">
            <v/>
          </cell>
          <cell r="M56" t="str">
            <v>２１６－２</v>
          </cell>
          <cell r="N56" t="str">
            <v>田</v>
          </cell>
          <cell r="O56" t="str">
            <v>水田</v>
          </cell>
          <cell r="P56">
            <v>1828</v>
          </cell>
          <cell r="Q56">
            <v>1828</v>
          </cell>
          <cell r="T56" t="str">
            <v>個人</v>
          </cell>
          <cell r="U56" t="str">
            <v>古澤　正之</v>
          </cell>
          <cell r="V56" t="str">
            <v>379-2143</v>
          </cell>
          <cell r="W56" t="str">
            <v>前橋市新堀町３５７</v>
          </cell>
          <cell r="X56" t="str">
            <v>027-265-1566</v>
          </cell>
          <cell r="Y56" t="str">
            <v/>
          </cell>
          <cell r="Z56">
            <v>44713</v>
          </cell>
          <cell r="AA56">
            <v>48365</v>
          </cell>
          <cell r="AB56">
            <v>9</v>
          </cell>
          <cell r="AC56" t="str">
            <v>一括方式</v>
          </cell>
          <cell r="AE56">
            <v>0</v>
          </cell>
          <cell r="AF56">
            <v>0</v>
          </cell>
          <cell r="AH56" t="str">
            <v/>
          </cell>
          <cell r="BB56" t="str">
            <v>2022</v>
          </cell>
          <cell r="BD56" t="str">
            <v/>
          </cell>
          <cell r="BE56" t="str">
            <v>農事組合法人　新堀　代表理事　田村　光弘</v>
          </cell>
          <cell r="BF56" t="str">
            <v>379-2143</v>
          </cell>
          <cell r="BG56" t="str">
            <v>前橋市新堀町２３４－５</v>
          </cell>
          <cell r="BH56" t="str">
            <v>027-265-1562</v>
          </cell>
          <cell r="BI56" t="str">
            <v/>
          </cell>
          <cell r="BJ56">
            <v>44713</v>
          </cell>
          <cell r="BK56">
            <v>48365</v>
          </cell>
          <cell r="BL56">
            <v>9</v>
          </cell>
          <cell r="BM56" t="str">
            <v/>
          </cell>
          <cell r="BN56">
            <v>0</v>
          </cell>
          <cell r="BO56">
            <v>0</v>
          </cell>
          <cell r="BP56" t="str">
            <v/>
          </cell>
        </row>
        <row r="57">
          <cell r="D57">
            <v>15</v>
          </cell>
          <cell r="E57">
            <v>16</v>
          </cell>
          <cell r="F57" t="str">
            <v>15-16</v>
          </cell>
          <cell r="G57">
            <v>59</v>
          </cell>
          <cell r="I57" t="str">
            <v>前橋市</v>
          </cell>
          <cell r="J57" t="str">
            <v>前橋市</v>
          </cell>
          <cell r="K57" t="str">
            <v>新堀町</v>
          </cell>
          <cell r="L57" t="str">
            <v/>
          </cell>
          <cell r="M57" t="str">
            <v>１８７－２</v>
          </cell>
          <cell r="N57" t="str">
            <v>田</v>
          </cell>
          <cell r="O57" t="str">
            <v>水田</v>
          </cell>
          <cell r="P57">
            <v>145</v>
          </cell>
          <cell r="Q57">
            <v>145</v>
          </cell>
          <cell r="T57" t="str">
            <v>個人</v>
          </cell>
          <cell r="U57" t="str">
            <v>古澤　正利</v>
          </cell>
          <cell r="V57" t="str">
            <v>379-2123</v>
          </cell>
          <cell r="W57" t="str">
            <v>前橋市山王町１－２２－１５</v>
          </cell>
          <cell r="X57" t="str">
            <v>027-266-2325</v>
          </cell>
          <cell r="Y57" t="str">
            <v/>
          </cell>
          <cell r="Z57">
            <v>44713</v>
          </cell>
          <cell r="AA57">
            <v>48365</v>
          </cell>
          <cell r="AB57">
            <v>10</v>
          </cell>
          <cell r="AC57" t="str">
            <v>一括方式</v>
          </cell>
          <cell r="AE57">
            <v>0</v>
          </cell>
          <cell r="AF57">
            <v>0</v>
          </cell>
          <cell r="AH57" t="str">
            <v/>
          </cell>
          <cell r="BB57" t="str">
            <v>2022</v>
          </cell>
          <cell r="BD57" t="str">
            <v/>
          </cell>
          <cell r="BE57" t="str">
            <v>農事組合法人　新堀　代表理事　田村　光弘</v>
          </cell>
          <cell r="BF57" t="str">
            <v>379-2143</v>
          </cell>
          <cell r="BG57" t="str">
            <v>前橋市新堀町２３４－５</v>
          </cell>
          <cell r="BH57" t="str">
            <v>027-265-1562</v>
          </cell>
          <cell r="BI57" t="str">
            <v/>
          </cell>
          <cell r="BJ57">
            <v>44713</v>
          </cell>
          <cell r="BK57">
            <v>48365</v>
          </cell>
          <cell r="BL57">
            <v>10</v>
          </cell>
          <cell r="BM57" t="str">
            <v/>
          </cell>
          <cell r="BN57">
            <v>0</v>
          </cell>
          <cell r="BO57">
            <v>0</v>
          </cell>
          <cell r="BP57" t="str">
            <v/>
          </cell>
        </row>
        <row r="58">
          <cell r="D58">
            <v>15</v>
          </cell>
          <cell r="E58">
            <v>17</v>
          </cell>
          <cell r="F58" t="str">
            <v>15-17</v>
          </cell>
          <cell r="G58">
            <v>60</v>
          </cell>
          <cell r="I58" t="str">
            <v>前橋市</v>
          </cell>
          <cell r="J58" t="str">
            <v>前橋市</v>
          </cell>
          <cell r="K58" t="str">
            <v>新堀町</v>
          </cell>
          <cell r="L58" t="str">
            <v/>
          </cell>
          <cell r="M58" t="str">
            <v>３４８－６</v>
          </cell>
          <cell r="N58" t="str">
            <v>田</v>
          </cell>
          <cell r="O58" t="str">
            <v>水田</v>
          </cell>
          <cell r="P58">
            <v>820</v>
          </cell>
          <cell r="Q58">
            <v>820</v>
          </cell>
          <cell r="T58" t="str">
            <v>個人</v>
          </cell>
          <cell r="U58" t="str">
            <v>古澤　正利</v>
          </cell>
          <cell r="V58" t="str">
            <v>379-2123</v>
          </cell>
          <cell r="W58" t="str">
            <v>前橋市山王町１－２２－１５</v>
          </cell>
          <cell r="X58" t="str">
            <v>027-266-2325</v>
          </cell>
          <cell r="Y58" t="str">
            <v/>
          </cell>
          <cell r="Z58">
            <v>44713</v>
          </cell>
          <cell r="AA58">
            <v>48365</v>
          </cell>
          <cell r="AB58">
            <v>10</v>
          </cell>
          <cell r="AC58" t="str">
            <v>一括方式</v>
          </cell>
          <cell r="AE58">
            <v>0</v>
          </cell>
          <cell r="AF58">
            <v>0</v>
          </cell>
          <cell r="AH58" t="str">
            <v/>
          </cell>
          <cell r="BB58" t="str">
            <v>2022</v>
          </cell>
          <cell r="BD58" t="str">
            <v/>
          </cell>
          <cell r="BE58" t="str">
            <v>農事組合法人　新堀　代表理事　田村　光弘</v>
          </cell>
          <cell r="BF58" t="str">
            <v>379-2143</v>
          </cell>
          <cell r="BG58" t="str">
            <v>前橋市新堀町２３４－５</v>
          </cell>
          <cell r="BH58" t="str">
            <v>027-265-1562</v>
          </cell>
          <cell r="BI58" t="str">
            <v/>
          </cell>
          <cell r="BJ58">
            <v>44713</v>
          </cell>
          <cell r="BK58">
            <v>48365</v>
          </cell>
          <cell r="BL58">
            <v>10</v>
          </cell>
          <cell r="BM58" t="str">
            <v/>
          </cell>
          <cell r="BN58">
            <v>0</v>
          </cell>
          <cell r="BO58">
            <v>0</v>
          </cell>
          <cell r="BP58" t="str">
            <v/>
          </cell>
        </row>
        <row r="59">
          <cell r="D59">
            <v>15</v>
          </cell>
          <cell r="E59">
            <v>18</v>
          </cell>
          <cell r="F59" t="str">
            <v>15-18</v>
          </cell>
          <cell r="G59">
            <v>62</v>
          </cell>
          <cell r="I59" t="str">
            <v>前橋市</v>
          </cell>
          <cell r="J59" t="str">
            <v>前橋市</v>
          </cell>
          <cell r="K59" t="str">
            <v>新堀町</v>
          </cell>
          <cell r="L59" t="str">
            <v/>
          </cell>
          <cell r="M59" t="str">
            <v>１８７－１</v>
          </cell>
          <cell r="N59" t="str">
            <v>田</v>
          </cell>
          <cell r="O59" t="str">
            <v>水田</v>
          </cell>
          <cell r="P59">
            <v>163</v>
          </cell>
          <cell r="Q59">
            <v>163</v>
          </cell>
          <cell r="T59" t="str">
            <v>個人</v>
          </cell>
          <cell r="U59" t="str">
            <v>古澤　利廣</v>
          </cell>
          <cell r="V59" t="str">
            <v>379-2143</v>
          </cell>
          <cell r="W59" t="str">
            <v>前橋市新堀町３５０－１</v>
          </cell>
          <cell r="X59" t="str">
            <v>027-265-0938</v>
          </cell>
          <cell r="Y59" t="str">
            <v/>
          </cell>
          <cell r="Z59">
            <v>44713</v>
          </cell>
          <cell r="AA59">
            <v>48365</v>
          </cell>
          <cell r="AB59">
            <v>10</v>
          </cell>
          <cell r="AC59" t="str">
            <v>一括方式</v>
          </cell>
          <cell r="AE59">
            <v>0</v>
          </cell>
          <cell r="AF59">
            <v>0</v>
          </cell>
          <cell r="AH59" t="str">
            <v/>
          </cell>
          <cell r="BB59" t="str">
            <v>2022</v>
          </cell>
          <cell r="BD59" t="str">
            <v/>
          </cell>
          <cell r="BE59" t="str">
            <v>農事組合法人　新堀　代表理事　田村　光弘</v>
          </cell>
          <cell r="BF59" t="str">
            <v>379-2143</v>
          </cell>
          <cell r="BG59" t="str">
            <v>前橋市新堀町２３４－５</v>
          </cell>
          <cell r="BH59" t="str">
            <v>027-265-1562</v>
          </cell>
          <cell r="BI59" t="str">
            <v/>
          </cell>
          <cell r="BJ59">
            <v>44713</v>
          </cell>
          <cell r="BK59">
            <v>48365</v>
          </cell>
          <cell r="BL59">
            <v>10</v>
          </cell>
          <cell r="BM59" t="str">
            <v/>
          </cell>
          <cell r="BN59">
            <v>0</v>
          </cell>
          <cell r="BO59">
            <v>0</v>
          </cell>
          <cell r="BP59" t="str">
            <v/>
          </cell>
        </row>
        <row r="60">
          <cell r="D60">
            <v>15</v>
          </cell>
          <cell r="E60">
            <v>19</v>
          </cell>
          <cell r="F60" t="str">
            <v>15-19</v>
          </cell>
          <cell r="G60">
            <v>61</v>
          </cell>
          <cell r="I60" t="str">
            <v>前橋市</v>
          </cell>
          <cell r="J60" t="str">
            <v>前橋市</v>
          </cell>
          <cell r="K60" t="str">
            <v>新堀町</v>
          </cell>
          <cell r="L60" t="str">
            <v/>
          </cell>
          <cell r="M60" t="str">
            <v>３４８－１</v>
          </cell>
          <cell r="N60" t="str">
            <v>田</v>
          </cell>
          <cell r="O60" t="str">
            <v>水田</v>
          </cell>
          <cell r="P60">
            <v>800</v>
          </cell>
          <cell r="Q60">
            <v>800</v>
          </cell>
          <cell r="T60" t="str">
            <v>個人</v>
          </cell>
          <cell r="U60" t="str">
            <v>古澤　利廣</v>
          </cell>
          <cell r="V60" t="str">
            <v>379-2143</v>
          </cell>
          <cell r="W60" t="str">
            <v>前橋市新堀町３５０－１</v>
          </cell>
          <cell r="X60" t="str">
            <v>027-265-0938</v>
          </cell>
          <cell r="Y60" t="str">
            <v/>
          </cell>
          <cell r="Z60">
            <v>44713</v>
          </cell>
          <cell r="AA60">
            <v>48365</v>
          </cell>
          <cell r="AB60">
            <v>10</v>
          </cell>
          <cell r="AC60" t="str">
            <v>一括方式</v>
          </cell>
          <cell r="AE60">
            <v>0</v>
          </cell>
          <cell r="AF60">
            <v>0</v>
          </cell>
          <cell r="AH60" t="str">
            <v/>
          </cell>
          <cell r="BB60" t="str">
            <v>2022</v>
          </cell>
          <cell r="BD60" t="str">
            <v/>
          </cell>
          <cell r="BE60" t="str">
            <v>農事組合法人　新堀　代表理事　田村　光弘</v>
          </cell>
          <cell r="BF60" t="str">
            <v>379-2143</v>
          </cell>
          <cell r="BG60" t="str">
            <v>前橋市新堀町２３４－５</v>
          </cell>
          <cell r="BH60" t="str">
            <v>027-265-1562</v>
          </cell>
          <cell r="BI60" t="str">
            <v/>
          </cell>
          <cell r="BJ60">
            <v>44713</v>
          </cell>
          <cell r="BK60">
            <v>48365</v>
          </cell>
          <cell r="BL60">
            <v>10</v>
          </cell>
          <cell r="BM60" t="str">
            <v/>
          </cell>
          <cell r="BN60">
            <v>0</v>
          </cell>
          <cell r="BO60">
            <v>0</v>
          </cell>
          <cell r="BP60" t="str">
            <v/>
          </cell>
        </row>
        <row r="61">
          <cell r="D61">
            <v>16</v>
          </cell>
          <cell r="E61">
            <v>1</v>
          </cell>
          <cell r="F61" t="str">
            <v>16-1</v>
          </cell>
          <cell r="G61">
            <v>63</v>
          </cell>
          <cell r="I61" t="str">
            <v>前橋市</v>
          </cell>
          <cell r="J61" t="str">
            <v>前橋市</v>
          </cell>
          <cell r="K61" t="str">
            <v>粕川町膳</v>
          </cell>
          <cell r="L61" t="str">
            <v/>
          </cell>
          <cell r="M61" t="str">
            <v>１１８－１</v>
          </cell>
          <cell r="N61" t="str">
            <v>田</v>
          </cell>
          <cell r="O61" t="str">
            <v>水田</v>
          </cell>
          <cell r="P61">
            <v>3525</v>
          </cell>
          <cell r="Q61">
            <v>3525</v>
          </cell>
          <cell r="T61" t="str">
            <v>個人</v>
          </cell>
          <cell r="U61" t="str">
            <v>高橋　秀夫</v>
          </cell>
          <cell r="V61" t="str">
            <v>376-0125</v>
          </cell>
          <cell r="W61" t="str">
            <v>桐生市新里町山上２６４－８</v>
          </cell>
          <cell r="X61" t="str">
            <v>0277-74-4154</v>
          </cell>
          <cell r="Y61" t="str">
            <v/>
          </cell>
          <cell r="Z61">
            <v>44713</v>
          </cell>
          <cell r="AA61">
            <v>48365</v>
          </cell>
          <cell r="AB61">
            <v>10</v>
          </cell>
          <cell r="AC61" t="str">
            <v>一括方式</v>
          </cell>
          <cell r="AE61">
            <v>0</v>
          </cell>
          <cell r="AF61">
            <v>0</v>
          </cell>
          <cell r="AH61" t="str">
            <v/>
          </cell>
          <cell r="BB61" t="str">
            <v>2022</v>
          </cell>
          <cell r="BD61" t="str">
            <v>農地所有適格法人</v>
          </cell>
          <cell r="BE61" t="str">
            <v>金子　喜代作</v>
          </cell>
          <cell r="BF61" t="str">
            <v>376-0125</v>
          </cell>
          <cell r="BG61" t="str">
            <v>桐生市新里町山上１９６５</v>
          </cell>
          <cell r="BH61" t="str">
            <v>0277-74-8015</v>
          </cell>
          <cell r="BI61" t="str">
            <v>090-1425-0495</v>
          </cell>
          <cell r="BJ61">
            <v>44713</v>
          </cell>
          <cell r="BK61">
            <v>48365</v>
          </cell>
          <cell r="BL61">
            <v>10</v>
          </cell>
          <cell r="BM61" t="str">
            <v/>
          </cell>
          <cell r="BN61">
            <v>0</v>
          </cell>
          <cell r="BO61">
            <v>0</v>
          </cell>
          <cell r="BP61" t="str">
            <v/>
          </cell>
        </row>
        <row r="62">
          <cell r="D62">
            <v>17</v>
          </cell>
          <cell r="E62">
            <v>1</v>
          </cell>
          <cell r="F62" t="str">
            <v>17-1</v>
          </cell>
          <cell r="G62">
            <v>64</v>
          </cell>
          <cell r="I62" t="str">
            <v>前橋市</v>
          </cell>
          <cell r="J62" t="str">
            <v>前橋市</v>
          </cell>
          <cell r="K62" t="str">
            <v>青柳町</v>
          </cell>
          <cell r="L62" t="str">
            <v/>
          </cell>
          <cell r="M62" t="str">
            <v>２－７</v>
          </cell>
          <cell r="N62" t="str">
            <v>畑</v>
          </cell>
          <cell r="O62" t="str">
            <v>普通畑</v>
          </cell>
          <cell r="P62">
            <v>1088</v>
          </cell>
          <cell r="Q62">
            <v>1088</v>
          </cell>
          <cell r="T62" t="str">
            <v/>
          </cell>
          <cell r="U62" t="str">
            <v>高山　裕之</v>
          </cell>
          <cell r="V62" t="str">
            <v>371-0116</v>
          </cell>
          <cell r="W62" t="str">
            <v>前橋市富士見町原之郷１７３８－１</v>
          </cell>
          <cell r="X62" t="str">
            <v>027-288-2665</v>
          </cell>
          <cell r="Y62" t="str">
            <v>090-7735-3204</v>
          </cell>
          <cell r="Z62">
            <v>44713</v>
          </cell>
          <cell r="AA62">
            <v>48365</v>
          </cell>
          <cell r="AB62">
            <v>10</v>
          </cell>
          <cell r="AC62" t="str">
            <v>一括方式</v>
          </cell>
          <cell r="AE62">
            <v>5600</v>
          </cell>
          <cell r="AF62">
            <v>6092</v>
          </cell>
          <cell r="AH62" t="str">
            <v/>
          </cell>
          <cell r="BB62" t="str">
            <v>2022</v>
          </cell>
          <cell r="BD62" t="str">
            <v/>
          </cell>
          <cell r="BE62" t="str">
            <v>農業法人合同会社　吉岡の里　代表社員　嶋﨑　剛志</v>
          </cell>
          <cell r="BF62" t="str">
            <v>370-3605</v>
          </cell>
          <cell r="BG62" t="str">
            <v>吉岡町北下５８－１　岩崎貸住宅　A</v>
          </cell>
          <cell r="BH62" t="str">
            <v>000-000-0000</v>
          </cell>
          <cell r="BI62" t="str">
            <v>070-4223-0118</v>
          </cell>
          <cell r="BJ62">
            <v>44713</v>
          </cell>
          <cell r="BK62">
            <v>48365</v>
          </cell>
          <cell r="BL62">
            <v>10</v>
          </cell>
          <cell r="BM62" t="str">
            <v/>
          </cell>
          <cell r="BN62">
            <v>5600</v>
          </cell>
          <cell r="BO62">
            <v>6092</v>
          </cell>
          <cell r="BP62" t="str">
            <v/>
          </cell>
        </row>
        <row r="63">
          <cell r="D63">
            <v>18</v>
          </cell>
          <cell r="E63">
            <v>1</v>
          </cell>
          <cell r="F63" t="str">
            <v>18-1</v>
          </cell>
          <cell r="G63">
            <v>65</v>
          </cell>
          <cell r="I63" t="str">
            <v>前橋市</v>
          </cell>
          <cell r="J63" t="str">
            <v>前橋市</v>
          </cell>
          <cell r="K63" t="str">
            <v>上細井町</v>
          </cell>
          <cell r="L63" t="str">
            <v/>
          </cell>
          <cell r="M63" t="str">
            <v>１１－８</v>
          </cell>
          <cell r="N63" t="str">
            <v>畑</v>
          </cell>
          <cell r="O63" t="str">
            <v>普通畑</v>
          </cell>
          <cell r="P63">
            <v>3623</v>
          </cell>
          <cell r="Q63">
            <v>3623</v>
          </cell>
          <cell r="T63" t="str">
            <v>個人</v>
          </cell>
          <cell r="U63" t="str">
            <v>今井　誠</v>
          </cell>
          <cell r="V63" t="str">
            <v>371-0056</v>
          </cell>
          <cell r="W63" t="str">
            <v>前橋市青柳町６０－６</v>
          </cell>
          <cell r="X63" t="str">
            <v>027-237-0365</v>
          </cell>
          <cell r="Y63" t="str">
            <v>090-1218-9282</v>
          </cell>
          <cell r="Z63">
            <v>44713</v>
          </cell>
          <cell r="AA63">
            <v>48365</v>
          </cell>
          <cell r="AB63">
            <v>10</v>
          </cell>
          <cell r="AC63" t="str">
            <v>一括方式</v>
          </cell>
          <cell r="AE63">
            <v>0</v>
          </cell>
          <cell r="AF63">
            <v>0</v>
          </cell>
          <cell r="AH63" t="str">
            <v/>
          </cell>
          <cell r="BB63" t="str">
            <v>2022</v>
          </cell>
          <cell r="BD63" t="str">
            <v>個人</v>
          </cell>
          <cell r="BE63" t="str">
            <v>渋川　勝三</v>
          </cell>
          <cell r="BF63" t="str">
            <v>379-2202</v>
          </cell>
          <cell r="BG63" t="str">
            <v>前橋市龍蔵寺町１３３</v>
          </cell>
          <cell r="BH63" t="str">
            <v>027-232-7170</v>
          </cell>
          <cell r="BI63" t="str">
            <v/>
          </cell>
          <cell r="BJ63">
            <v>44713</v>
          </cell>
          <cell r="BK63">
            <v>48365</v>
          </cell>
          <cell r="BL63">
            <v>10</v>
          </cell>
          <cell r="BM63" t="str">
            <v/>
          </cell>
          <cell r="BN63">
            <v>0</v>
          </cell>
          <cell r="BO63">
            <v>0</v>
          </cell>
          <cell r="BP63" t="str">
            <v/>
          </cell>
        </row>
        <row r="64">
          <cell r="D64">
            <v>19</v>
          </cell>
          <cell r="E64">
            <v>1</v>
          </cell>
          <cell r="F64" t="str">
            <v>19-1</v>
          </cell>
          <cell r="G64">
            <v>66</v>
          </cell>
          <cell r="I64" t="str">
            <v>前橋市</v>
          </cell>
          <cell r="J64" t="str">
            <v>前橋市</v>
          </cell>
          <cell r="K64" t="str">
            <v>上細井町</v>
          </cell>
          <cell r="L64" t="str">
            <v/>
          </cell>
          <cell r="M64" t="str">
            <v>１１－４</v>
          </cell>
          <cell r="N64" t="str">
            <v>畑</v>
          </cell>
          <cell r="O64" t="str">
            <v>普通畑</v>
          </cell>
          <cell r="P64">
            <v>4561</v>
          </cell>
          <cell r="Q64">
            <v>4561</v>
          </cell>
          <cell r="T64" t="str">
            <v>個人</v>
          </cell>
          <cell r="U64" t="str">
            <v>今井　通</v>
          </cell>
          <cell r="V64" t="str">
            <v>371-0057</v>
          </cell>
          <cell r="W64" t="str">
            <v>前橋市龍蔵寺町１１０－７</v>
          </cell>
          <cell r="X64" t="str">
            <v>027-231-3538</v>
          </cell>
          <cell r="Y64" t="str">
            <v/>
          </cell>
          <cell r="Z64">
            <v>44713</v>
          </cell>
          <cell r="AA64">
            <v>48365</v>
          </cell>
          <cell r="AB64">
            <v>10</v>
          </cell>
          <cell r="AC64" t="str">
            <v>一括方式</v>
          </cell>
          <cell r="AE64">
            <v>5600</v>
          </cell>
          <cell r="AF64">
            <v>25541</v>
          </cell>
          <cell r="AH64" t="str">
            <v/>
          </cell>
          <cell r="BB64" t="str">
            <v>2022</v>
          </cell>
          <cell r="BD64" t="str">
            <v>農地所有適格法人</v>
          </cell>
          <cell r="BE64" t="str">
            <v>有限会社　はなぶさ有機農園　取締役　林　伴子</v>
          </cell>
          <cell r="BF64" t="str">
            <v>371-0103</v>
          </cell>
          <cell r="BG64" t="str">
            <v>前橋市富士見町小暮１５２７－９</v>
          </cell>
          <cell r="BH64" t="str">
            <v>027-288-8888</v>
          </cell>
          <cell r="BI64" t="str">
            <v/>
          </cell>
          <cell r="BJ64">
            <v>44713</v>
          </cell>
          <cell r="BK64">
            <v>48365</v>
          </cell>
          <cell r="BL64">
            <v>10</v>
          </cell>
          <cell r="BM64" t="str">
            <v/>
          </cell>
          <cell r="BN64">
            <v>5600</v>
          </cell>
          <cell r="BO64">
            <v>25541</v>
          </cell>
          <cell r="BP64" t="str">
            <v/>
          </cell>
        </row>
        <row r="65">
          <cell r="D65">
            <v>20</v>
          </cell>
          <cell r="E65">
            <v>1</v>
          </cell>
          <cell r="F65" t="str">
            <v>20-1</v>
          </cell>
          <cell r="G65">
            <v>67</v>
          </cell>
          <cell r="I65" t="str">
            <v>前橋市</v>
          </cell>
          <cell r="J65" t="str">
            <v>前橋市</v>
          </cell>
          <cell r="K65" t="str">
            <v>鶴光路町</v>
          </cell>
          <cell r="L65" t="str">
            <v/>
          </cell>
          <cell r="M65" t="str">
            <v>４１３－１</v>
          </cell>
          <cell r="N65" t="str">
            <v>畑</v>
          </cell>
          <cell r="O65" t="str">
            <v>普通畑</v>
          </cell>
          <cell r="P65">
            <v>661</v>
          </cell>
          <cell r="Q65">
            <v>661</v>
          </cell>
          <cell r="T65" t="str">
            <v>個人</v>
          </cell>
          <cell r="U65" t="str">
            <v>佐伯　美代子</v>
          </cell>
          <cell r="V65" t="str">
            <v>110-0013</v>
          </cell>
          <cell r="W65" t="str">
            <v>東京都台東区入谷１－１４－７</v>
          </cell>
          <cell r="X65" t="str">
            <v>000-000-0000</v>
          </cell>
          <cell r="Y65" t="str">
            <v>090-7004-6708</v>
          </cell>
          <cell r="Z65">
            <v>44713</v>
          </cell>
          <cell r="AA65">
            <v>46538</v>
          </cell>
          <cell r="AB65">
            <v>5</v>
          </cell>
          <cell r="AC65" t="str">
            <v>一括方式</v>
          </cell>
          <cell r="AE65">
            <v>0</v>
          </cell>
          <cell r="AF65">
            <v>0</v>
          </cell>
          <cell r="AH65" t="str">
            <v/>
          </cell>
          <cell r="BB65" t="str">
            <v>2022</v>
          </cell>
          <cell r="BD65" t="str">
            <v/>
          </cell>
          <cell r="BE65" t="str">
            <v>農事組合法人　しもあうち　代表理事　関　勝</v>
          </cell>
          <cell r="BF65" t="str">
            <v>379-2142</v>
          </cell>
          <cell r="BG65" t="str">
            <v>前橋市下阿内町１６５</v>
          </cell>
          <cell r="BH65" t="str">
            <v>027-265-2273</v>
          </cell>
          <cell r="BI65" t="str">
            <v>090-6110-0211</v>
          </cell>
          <cell r="BJ65">
            <v>44713</v>
          </cell>
          <cell r="BK65">
            <v>46538</v>
          </cell>
          <cell r="BL65">
            <v>5</v>
          </cell>
          <cell r="BM65" t="str">
            <v/>
          </cell>
          <cell r="BN65">
            <v>0</v>
          </cell>
          <cell r="BO65">
            <v>0</v>
          </cell>
          <cell r="BP65" t="str">
            <v/>
          </cell>
        </row>
        <row r="66">
          <cell r="D66">
            <v>21</v>
          </cell>
          <cell r="E66">
            <v>1</v>
          </cell>
          <cell r="F66" t="str">
            <v>21-1</v>
          </cell>
          <cell r="G66">
            <v>68</v>
          </cell>
          <cell r="I66" t="str">
            <v>前橋市</v>
          </cell>
          <cell r="J66" t="str">
            <v>前橋市</v>
          </cell>
          <cell r="K66" t="str">
            <v>青柳町</v>
          </cell>
          <cell r="L66" t="str">
            <v/>
          </cell>
          <cell r="M66" t="str">
            <v>２－１１</v>
          </cell>
          <cell r="N66" t="str">
            <v>畑</v>
          </cell>
          <cell r="O66" t="str">
            <v>普通畑</v>
          </cell>
          <cell r="P66">
            <v>1787</v>
          </cell>
          <cell r="Q66">
            <v>1787</v>
          </cell>
          <cell r="T66" t="str">
            <v>個人</v>
          </cell>
          <cell r="U66" t="str">
            <v>山賀　信幸</v>
          </cell>
          <cell r="V66" t="str">
            <v>371-0056</v>
          </cell>
          <cell r="W66" t="str">
            <v>前橋市青柳町１８２－２</v>
          </cell>
          <cell r="X66" t="str">
            <v>027-235-8268</v>
          </cell>
          <cell r="Y66" t="str">
            <v>090-4176-4258</v>
          </cell>
          <cell r="Z66">
            <v>44713</v>
          </cell>
          <cell r="AA66">
            <v>48365</v>
          </cell>
          <cell r="AB66">
            <v>10</v>
          </cell>
          <cell r="AC66" t="str">
            <v>一括方式</v>
          </cell>
          <cell r="AE66">
            <v>5600</v>
          </cell>
          <cell r="AF66">
            <v>10007</v>
          </cell>
          <cell r="AH66" t="str">
            <v/>
          </cell>
          <cell r="BB66" t="str">
            <v>2022</v>
          </cell>
          <cell r="BD66" t="str">
            <v>個人</v>
          </cell>
          <cell r="BE66" t="str">
            <v>関口　雄二</v>
          </cell>
          <cell r="BF66" t="str">
            <v>379-2202</v>
          </cell>
          <cell r="BG66" t="str">
            <v>前橋市北代田町４９７</v>
          </cell>
          <cell r="BH66" t="str">
            <v>027-232-8735</v>
          </cell>
          <cell r="BI66" t="str">
            <v/>
          </cell>
          <cell r="BJ66">
            <v>44713</v>
          </cell>
          <cell r="BK66">
            <v>48365</v>
          </cell>
          <cell r="BL66">
            <v>10</v>
          </cell>
          <cell r="BM66" t="str">
            <v/>
          </cell>
          <cell r="BN66">
            <v>5600</v>
          </cell>
          <cell r="BO66">
            <v>10007</v>
          </cell>
          <cell r="BP66" t="str">
            <v/>
          </cell>
        </row>
        <row r="67">
          <cell r="D67">
            <v>22</v>
          </cell>
          <cell r="E67">
            <v>1</v>
          </cell>
          <cell r="F67" t="str">
            <v>22-1</v>
          </cell>
          <cell r="G67">
            <v>69</v>
          </cell>
          <cell r="I67" t="str">
            <v>前橋市</v>
          </cell>
          <cell r="J67" t="str">
            <v>前橋市</v>
          </cell>
          <cell r="K67" t="str">
            <v>西善町</v>
          </cell>
          <cell r="L67" t="str">
            <v/>
          </cell>
          <cell r="M67" t="str">
            <v>１２１７－１</v>
          </cell>
          <cell r="N67" t="str">
            <v>畑</v>
          </cell>
          <cell r="O67" t="str">
            <v>普通畑</v>
          </cell>
          <cell r="P67">
            <v>358</v>
          </cell>
          <cell r="Q67">
            <v>358</v>
          </cell>
          <cell r="T67" t="str">
            <v>個人</v>
          </cell>
          <cell r="U67" t="str">
            <v>市川　一枝</v>
          </cell>
          <cell r="V67" t="str">
            <v>372-0001</v>
          </cell>
          <cell r="W67" t="str">
            <v>伊勢崎市波志江町１７８１－２</v>
          </cell>
          <cell r="X67" t="str">
            <v>000-000-0000</v>
          </cell>
          <cell r="Y67" t="str">
            <v>090-7228-9955</v>
          </cell>
          <cell r="Z67">
            <v>44713</v>
          </cell>
          <cell r="AA67">
            <v>46538</v>
          </cell>
          <cell r="AB67">
            <v>5</v>
          </cell>
          <cell r="AC67" t="str">
            <v>一括方式</v>
          </cell>
          <cell r="AE67">
            <v>5000</v>
          </cell>
          <cell r="AF67">
            <v>1790</v>
          </cell>
          <cell r="AH67" t="str">
            <v/>
          </cell>
          <cell r="BB67" t="str">
            <v>2022</v>
          </cell>
          <cell r="BD67" t="str">
            <v>農地所有適格法人</v>
          </cell>
          <cell r="BE67" t="str">
            <v>農事組合法人　西善　代表理事　須田　隆</v>
          </cell>
          <cell r="BF67" t="str">
            <v>379-2131</v>
          </cell>
          <cell r="BG67" t="str">
            <v>前橋市西善町１０４３－１</v>
          </cell>
          <cell r="BH67" t="str">
            <v>027-266-2207</v>
          </cell>
          <cell r="BI67" t="str">
            <v/>
          </cell>
          <cell r="BJ67">
            <v>44713</v>
          </cell>
          <cell r="BK67">
            <v>46538</v>
          </cell>
          <cell r="BL67">
            <v>5</v>
          </cell>
          <cell r="BM67" t="str">
            <v/>
          </cell>
          <cell r="BN67">
            <v>5000</v>
          </cell>
          <cell r="BO67">
            <v>1790</v>
          </cell>
          <cell r="BP67" t="str">
            <v/>
          </cell>
        </row>
        <row r="68">
          <cell r="D68">
            <v>22</v>
          </cell>
          <cell r="E68">
            <v>2</v>
          </cell>
          <cell r="F68" t="str">
            <v>22-2</v>
          </cell>
          <cell r="G68">
            <v>71</v>
          </cell>
          <cell r="I68" t="str">
            <v>前橋市</v>
          </cell>
          <cell r="J68" t="str">
            <v>前橋市</v>
          </cell>
          <cell r="K68" t="str">
            <v>西善町</v>
          </cell>
          <cell r="L68" t="str">
            <v/>
          </cell>
          <cell r="M68" t="str">
            <v>１２３４</v>
          </cell>
          <cell r="N68" t="str">
            <v>田</v>
          </cell>
          <cell r="O68" t="str">
            <v>水田</v>
          </cell>
          <cell r="P68">
            <v>2381</v>
          </cell>
          <cell r="Q68">
            <v>2381</v>
          </cell>
          <cell r="T68" t="str">
            <v>個人</v>
          </cell>
          <cell r="U68" t="str">
            <v>市川　一枝</v>
          </cell>
          <cell r="V68" t="str">
            <v>372-0001</v>
          </cell>
          <cell r="W68" t="str">
            <v>伊勢崎市波志江町１７８１－２</v>
          </cell>
          <cell r="X68" t="str">
            <v>000-000-0000</v>
          </cell>
          <cell r="Y68" t="str">
            <v>090-7228-9955</v>
          </cell>
          <cell r="Z68">
            <v>44713</v>
          </cell>
          <cell r="AA68">
            <v>46538</v>
          </cell>
          <cell r="AB68">
            <v>5</v>
          </cell>
          <cell r="AC68" t="str">
            <v>一括方式</v>
          </cell>
          <cell r="AE68">
            <v>8000</v>
          </cell>
          <cell r="AF68">
            <v>19048</v>
          </cell>
          <cell r="AH68" t="str">
            <v/>
          </cell>
          <cell r="BB68" t="str">
            <v>2022</v>
          </cell>
          <cell r="BD68" t="str">
            <v>農地所有適格法人</v>
          </cell>
          <cell r="BE68" t="str">
            <v>農事組合法人　西善　代表理事　須田　隆</v>
          </cell>
          <cell r="BF68" t="str">
            <v>379-2131</v>
          </cell>
          <cell r="BG68" t="str">
            <v>前橋市西善町１０４３－１</v>
          </cell>
          <cell r="BH68" t="str">
            <v>027-266-2207</v>
          </cell>
          <cell r="BI68" t="str">
            <v/>
          </cell>
          <cell r="BJ68">
            <v>44713</v>
          </cell>
          <cell r="BK68">
            <v>46538</v>
          </cell>
          <cell r="BL68">
            <v>5</v>
          </cell>
          <cell r="BM68" t="str">
            <v/>
          </cell>
          <cell r="BN68">
            <v>8000</v>
          </cell>
          <cell r="BO68">
            <v>19048</v>
          </cell>
          <cell r="BP68" t="str">
            <v/>
          </cell>
        </row>
        <row r="69">
          <cell r="D69">
            <v>22</v>
          </cell>
          <cell r="E69">
            <v>3</v>
          </cell>
          <cell r="F69" t="str">
            <v>22-3</v>
          </cell>
          <cell r="G69">
            <v>70</v>
          </cell>
          <cell r="I69" t="str">
            <v>前橋市</v>
          </cell>
          <cell r="J69" t="str">
            <v>前橋市</v>
          </cell>
          <cell r="K69" t="str">
            <v>西善町</v>
          </cell>
          <cell r="L69" t="str">
            <v/>
          </cell>
          <cell r="M69" t="str">
            <v>１２４９</v>
          </cell>
          <cell r="N69" t="str">
            <v>畑</v>
          </cell>
          <cell r="O69" t="str">
            <v>普通畑</v>
          </cell>
          <cell r="P69">
            <v>1742</v>
          </cell>
          <cell r="Q69">
            <v>1742</v>
          </cell>
          <cell r="T69" t="str">
            <v>個人</v>
          </cell>
          <cell r="U69" t="str">
            <v>市川　一枝</v>
          </cell>
          <cell r="V69" t="str">
            <v>372-0001</v>
          </cell>
          <cell r="W69" t="str">
            <v>伊勢崎市波志江町１７８１－２</v>
          </cell>
          <cell r="X69" t="str">
            <v>000-000-0000</v>
          </cell>
          <cell r="Y69" t="str">
            <v>090-7228-9955</v>
          </cell>
          <cell r="Z69">
            <v>44713</v>
          </cell>
          <cell r="AA69">
            <v>46538</v>
          </cell>
          <cell r="AB69">
            <v>5</v>
          </cell>
          <cell r="AC69" t="str">
            <v>一括方式</v>
          </cell>
          <cell r="AE69">
            <v>5000</v>
          </cell>
          <cell r="AF69">
            <v>8710</v>
          </cell>
          <cell r="AH69" t="str">
            <v/>
          </cell>
          <cell r="BB69" t="str">
            <v>2022</v>
          </cell>
          <cell r="BD69" t="str">
            <v>農地所有適格法人</v>
          </cell>
          <cell r="BE69" t="str">
            <v>農事組合法人　西善　代表理事　須田　隆</v>
          </cell>
          <cell r="BF69" t="str">
            <v>379-2131</v>
          </cell>
          <cell r="BG69" t="str">
            <v>前橋市西善町１０４３－１</v>
          </cell>
          <cell r="BH69" t="str">
            <v>027-266-2207</v>
          </cell>
          <cell r="BI69" t="str">
            <v/>
          </cell>
          <cell r="BJ69">
            <v>44713</v>
          </cell>
          <cell r="BK69">
            <v>46538</v>
          </cell>
          <cell r="BL69">
            <v>5</v>
          </cell>
          <cell r="BM69" t="str">
            <v/>
          </cell>
          <cell r="BN69">
            <v>5000</v>
          </cell>
          <cell r="BO69">
            <v>8710</v>
          </cell>
          <cell r="BP69" t="str">
            <v/>
          </cell>
        </row>
        <row r="70">
          <cell r="D70">
            <v>22</v>
          </cell>
          <cell r="E70">
            <v>4</v>
          </cell>
          <cell r="F70" t="str">
            <v>22-4</v>
          </cell>
          <cell r="G70">
            <v>72</v>
          </cell>
          <cell r="I70" t="str">
            <v>前橋市</v>
          </cell>
          <cell r="J70" t="str">
            <v>前橋市</v>
          </cell>
          <cell r="K70" t="str">
            <v>西善町</v>
          </cell>
          <cell r="L70" t="str">
            <v/>
          </cell>
          <cell r="M70" t="str">
            <v>１２８２</v>
          </cell>
          <cell r="N70" t="str">
            <v>田</v>
          </cell>
          <cell r="O70" t="str">
            <v>水田</v>
          </cell>
          <cell r="P70">
            <v>2998</v>
          </cell>
          <cell r="Q70">
            <v>2998</v>
          </cell>
          <cell r="T70" t="str">
            <v>個人</v>
          </cell>
          <cell r="U70" t="str">
            <v>市川　一枝</v>
          </cell>
          <cell r="V70" t="str">
            <v>372-0001</v>
          </cell>
          <cell r="W70" t="str">
            <v>伊勢崎市波志江町１７８１－２</v>
          </cell>
          <cell r="X70" t="str">
            <v>000-000-0000</v>
          </cell>
          <cell r="Y70" t="str">
            <v>090-7228-9955</v>
          </cell>
          <cell r="Z70">
            <v>44713</v>
          </cell>
          <cell r="AA70">
            <v>46538</v>
          </cell>
          <cell r="AB70">
            <v>5</v>
          </cell>
          <cell r="AC70" t="str">
            <v>一括方式</v>
          </cell>
          <cell r="AE70">
            <v>8000</v>
          </cell>
          <cell r="AF70">
            <v>23984</v>
          </cell>
          <cell r="AH70" t="str">
            <v/>
          </cell>
          <cell r="BB70" t="str">
            <v>2022</v>
          </cell>
          <cell r="BD70" t="str">
            <v>農地所有適格法人</v>
          </cell>
          <cell r="BE70" t="str">
            <v>農事組合法人　西善　代表理事　須田　隆</v>
          </cell>
          <cell r="BF70" t="str">
            <v>379-2131</v>
          </cell>
          <cell r="BG70" t="str">
            <v>前橋市西善町１０４３－１</v>
          </cell>
          <cell r="BH70" t="str">
            <v>027-266-2207</v>
          </cell>
          <cell r="BI70" t="str">
            <v/>
          </cell>
          <cell r="BJ70">
            <v>44713</v>
          </cell>
          <cell r="BK70">
            <v>46538</v>
          </cell>
          <cell r="BL70">
            <v>5</v>
          </cell>
          <cell r="BM70" t="str">
            <v/>
          </cell>
          <cell r="BN70">
            <v>8000</v>
          </cell>
          <cell r="BO70">
            <v>23984</v>
          </cell>
          <cell r="BP70" t="str">
            <v/>
          </cell>
        </row>
        <row r="71">
          <cell r="D71">
            <v>23</v>
          </cell>
          <cell r="E71">
            <v>1</v>
          </cell>
          <cell r="F71" t="str">
            <v>23-1</v>
          </cell>
          <cell r="G71">
            <v>73</v>
          </cell>
          <cell r="I71" t="str">
            <v>前橋市</v>
          </cell>
          <cell r="J71" t="str">
            <v>前橋市</v>
          </cell>
          <cell r="K71" t="str">
            <v>富士見町原之郷</v>
          </cell>
          <cell r="L71" t="str">
            <v/>
          </cell>
          <cell r="M71" t="str">
            <v>２００７－１</v>
          </cell>
          <cell r="N71" t="str">
            <v>田</v>
          </cell>
          <cell r="O71" t="str">
            <v>水田</v>
          </cell>
          <cell r="P71">
            <v>875</v>
          </cell>
          <cell r="Q71">
            <v>875</v>
          </cell>
          <cell r="T71" t="str">
            <v>個人</v>
          </cell>
          <cell r="U71" t="str">
            <v>狩野　富治</v>
          </cell>
          <cell r="V71" t="str">
            <v>371-0116</v>
          </cell>
          <cell r="W71" t="str">
            <v>前橋市富士見町原之郷２０３０</v>
          </cell>
          <cell r="X71" t="str">
            <v>000-000-0000</v>
          </cell>
          <cell r="Y71" t="str">
            <v>090-9976-6631</v>
          </cell>
          <cell r="Z71">
            <v>44713</v>
          </cell>
          <cell r="AA71">
            <v>48365</v>
          </cell>
          <cell r="AB71">
            <v>10</v>
          </cell>
          <cell r="AC71" t="str">
            <v>一括方式</v>
          </cell>
          <cell r="AE71">
            <v>5000</v>
          </cell>
          <cell r="AF71">
            <v>4375</v>
          </cell>
          <cell r="AH71" t="str">
            <v/>
          </cell>
          <cell r="BB71" t="str">
            <v>2022</v>
          </cell>
          <cell r="BD71" t="str">
            <v>農地所有適格法人</v>
          </cell>
          <cell r="BE71" t="str">
            <v>株式会社　赤城深山ファーム　代表取締役　髙井　眞佐実</v>
          </cell>
          <cell r="BF71" t="str">
            <v>379-1102</v>
          </cell>
          <cell r="BG71" t="str">
            <v>渋川市赤城町長井小川田４６１０－５４</v>
          </cell>
          <cell r="BH71" t="str">
            <v>0279-56-7403</v>
          </cell>
          <cell r="BI71" t="str">
            <v/>
          </cell>
          <cell r="BJ71">
            <v>44713</v>
          </cell>
          <cell r="BK71">
            <v>48365</v>
          </cell>
          <cell r="BL71">
            <v>10</v>
          </cell>
          <cell r="BM71" t="str">
            <v/>
          </cell>
          <cell r="BN71">
            <v>5000</v>
          </cell>
          <cell r="BO71">
            <v>4375</v>
          </cell>
          <cell r="BP71" t="str">
            <v/>
          </cell>
        </row>
        <row r="72">
          <cell r="D72">
            <v>24</v>
          </cell>
          <cell r="E72">
            <v>1</v>
          </cell>
          <cell r="F72" t="str">
            <v>24-1</v>
          </cell>
          <cell r="G72">
            <v>74</v>
          </cell>
          <cell r="I72" t="str">
            <v>前橋市</v>
          </cell>
          <cell r="J72" t="str">
            <v>前橋市</v>
          </cell>
          <cell r="K72" t="str">
            <v>笂井町</v>
          </cell>
          <cell r="L72" t="str">
            <v/>
          </cell>
          <cell r="M72" t="str">
            <v>８２３－１</v>
          </cell>
          <cell r="N72" t="str">
            <v>畑</v>
          </cell>
          <cell r="O72" t="str">
            <v>普通畑</v>
          </cell>
          <cell r="P72">
            <v>1836</v>
          </cell>
          <cell r="Q72">
            <v>1836</v>
          </cell>
          <cell r="T72" t="str">
            <v>個人</v>
          </cell>
          <cell r="U72" t="str">
            <v>小屋　健太郎</v>
          </cell>
          <cell r="V72" t="str">
            <v>379-2115</v>
          </cell>
          <cell r="W72" t="str">
            <v>前橋市笂井町９６８</v>
          </cell>
          <cell r="X72" t="str">
            <v>027-266-2677</v>
          </cell>
          <cell r="Y72" t="str">
            <v/>
          </cell>
          <cell r="Z72">
            <v>44713</v>
          </cell>
          <cell r="AA72">
            <v>46538</v>
          </cell>
          <cell r="AB72">
            <v>5</v>
          </cell>
          <cell r="AC72" t="str">
            <v>一括方式</v>
          </cell>
          <cell r="AE72">
            <v>5000</v>
          </cell>
          <cell r="AF72">
            <v>9180</v>
          </cell>
          <cell r="AH72" t="str">
            <v/>
          </cell>
          <cell r="BB72" t="str">
            <v>2022</v>
          </cell>
          <cell r="BD72" t="str">
            <v>農地所有適格法人</v>
          </cell>
          <cell r="BE72" t="str">
            <v>株式会社　杉山ファーム　代表取締役　須藤　和也</v>
          </cell>
          <cell r="BF72" t="str">
            <v>379-2115</v>
          </cell>
          <cell r="BG72" t="str">
            <v>前橋市笂井町１０２８－１</v>
          </cell>
          <cell r="BH72" t="str">
            <v>027-266-1117</v>
          </cell>
          <cell r="BI72" t="str">
            <v/>
          </cell>
          <cell r="BJ72">
            <v>44713</v>
          </cell>
          <cell r="BK72">
            <v>46538</v>
          </cell>
          <cell r="BL72">
            <v>5</v>
          </cell>
          <cell r="BM72" t="str">
            <v/>
          </cell>
          <cell r="BN72">
            <v>5000</v>
          </cell>
          <cell r="BO72">
            <v>9180</v>
          </cell>
          <cell r="BP72" t="str">
            <v/>
          </cell>
        </row>
        <row r="73">
          <cell r="D73">
            <v>24</v>
          </cell>
          <cell r="E73">
            <v>2</v>
          </cell>
          <cell r="F73" t="str">
            <v>24-2</v>
          </cell>
          <cell r="G73">
            <v>75</v>
          </cell>
          <cell r="I73" t="str">
            <v>前橋市</v>
          </cell>
          <cell r="J73" t="str">
            <v>前橋市</v>
          </cell>
          <cell r="K73" t="str">
            <v>笂井町</v>
          </cell>
          <cell r="L73" t="str">
            <v/>
          </cell>
          <cell r="M73" t="str">
            <v>８７１－４</v>
          </cell>
          <cell r="N73" t="str">
            <v>畑</v>
          </cell>
          <cell r="O73" t="str">
            <v>普通畑</v>
          </cell>
          <cell r="P73">
            <v>1612</v>
          </cell>
          <cell r="Q73">
            <v>1612</v>
          </cell>
          <cell r="T73" t="str">
            <v>個人</v>
          </cell>
          <cell r="U73" t="str">
            <v>小屋　健太郎</v>
          </cell>
          <cell r="V73" t="str">
            <v>379-2115</v>
          </cell>
          <cell r="W73" t="str">
            <v>前橋市笂井町９６８</v>
          </cell>
          <cell r="X73" t="str">
            <v>027-266-2677</v>
          </cell>
          <cell r="Y73" t="str">
            <v/>
          </cell>
          <cell r="Z73">
            <v>44713</v>
          </cell>
          <cell r="AA73">
            <v>46538</v>
          </cell>
          <cell r="AB73">
            <v>5</v>
          </cell>
          <cell r="AC73" t="str">
            <v>一括方式</v>
          </cell>
          <cell r="AE73">
            <v>5000</v>
          </cell>
          <cell r="AF73">
            <v>8060</v>
          </cell>
          <cell r="AH73" t="str">
            <v/>
          </cell>
          <cell r="BB73" t="str">
            <v>2022</v>
          </cell>
          <cell r="BD73" t="str">
            <v>農地所有適格法人</v>
          </cell>
          <cell r="BE73" t="str">
            <v>株式会社　杉山ファーム　代表取締役　須藤　和也</v>
          </cell>
          <cell r="BF73" t="str">
            <v>379-2115</v>
          </cell>
          <cell r="BG73" t="str">
            <v>前橋市笂井町１０２８－１</v>
          </cell>
          <cell r="BH73" t="str">
            <v>027-266-1117</v>
          </cell>
          <cell r="BI73" t="str">
            <v/>
          </cell>
          <cell r="BJ73">
            <v>44713</v>
          </cell>
          <cell r="BK73">
            <v>46538</v>
          </cell>
          <cell r="BL73">
            <v>5</v>
          </cell>
          <cell r="BM73" t="str">
            <v/>
          </cell>
          <cell r="BN73">
            <v>5000</v>
          </cell>
          <cell r="BO73">
            <v>8060</v>
          </cell>
          <cell r="BP73" t="str">
            <v/>
          </cell>
        </row>
        <row r="74">
          <cell r="D74">
            <v>25</v>
          </cell>
          <cell r="E74">
            <v>1</v>
          </cell>
          <cell r="F74" t="str">
            <v>25-1</v>
          </cell>
          <cell r="G74">
            <v>76</v>
          </cell>
          <cell r="I74" t="str">
            <v>前橋市</v>
          </cell>
          <cell r="J74" t="str">
            <v>前橋市</v>
          </cell>
          <cell r="K74" t="str">
            <v>後閑町</v>
          </cell>
          <cell r="L74" t="str">
            <v/>
          </cell>
          <cell r="M74" t="str">
            <v>７３１－１</v>
          </cell>
          <cell r="N74" t="str">
            <v>田</v>
          </cell>
          <cell r="O74" t="str">
            <v>水田</v>
          </cell>
          <cell r="P74">
            <v>3019</v>
          </cell>
          <cell r="Q74">
            <v>3019</v>
          </cell>
          <cell r="T74" t="str">
            <v>個人</v>
          </cell>
          <cell r="U74" t="str">
            <v>小林　昇</v>
          </cell>
          <cell r="V74" t="str">
            <v>370-0013</v>
          </cell>
          <cell r="W74" t="str">
            <v>高崎市萩原町１２０１－１</v>
          </cell>
          <cell r="X74" t="str">
            <v>027-352-5337</v>
          </cell>
          <cell r="Y74" t="str">
            <v>090-9365-6456</v>
          </cell>
          <cell r="Z74">
            <v>44713</v>
          </cell>
          <cell r="AA74">
            <v>48365</v>
          </cell>
          <cell r="AB74">
            <v>10</v>
          </cell>
          <cell r="AC74" t="str">
            <v>一括方式</v>
          </cell>
          <cell r="AE74">
            <v>8000</v>
          </cell>
          <cell r="AF74">
            <v>24152</v>
          </cell>
          <cell r="AH74" t="str">
            <v/>
          </cell>
          <cell r="BB74" t="str">
            <v>2022</v>
          </cell>
          <cell r="BD74" t="str">
            <v/>
          </cell>
          <cell r="BE74" t="str">
            <v>農事組合法人　新堀　代表理事　田村　光弘</v>
          </cell>
          <cell r="BF74" t="str">
            <v>379-2143</v>
          </cell>
          <cell r="BG74" t="str">
            <v>前橋市新堀町２３４－５</v>
          </cell>
          <cell r="BH74" t="str">
            <v>027-265-1562</v>
          </cell>
          <cell r="BI74" t="str">
            <v/>
          </cell>
          <cell r="BJ74">
            <v>44713</v>
          </cell>
          <cell r="BK74">
            <v>48365</v>
          </cell>
          <cell r="BL74">
            <v>10</v>
          </cell>
          <cell r="BM74" t="str">
            <v/>
          </cell>
          <cell r="BN74">
            <v>8000</v>
          </cell>
          <cell r="BO74">
            <v>24152</v>
          </cell>
          <cell r="BP74" t="str">
            <v/>
          </cell>
        </row>
        <row r="75">
          <cell r="D75">
            <v>26</v>
          </cell>
          <cell r="E75">
            <v>1</v>
          </cell>
          <cell r="F75" t="str">
            <v>26-1</v>
          </cell>
          <cell r="G75">
            <v>78</v>
          </cell>
          <cell r="I75" t="str">
            <v>前橋市</v>
          </cell>
          <cell r="J75" t="str">
            <v>前橋市</v>
          </cell>
          <cell r="K75" t="str">
            <v>二之宮町</v>
          </cell>
          <cell r="L75" t="str">
            <v/>
          </cell>
          <cell r="M75" t="str">
            <v>１５４１－１</v>
          </cell>
          <cell r="N75" t="str">
            <v>畑</v>
          </cell>
          <cell r="O75" t="str">
            <v>普通畑</v>
          </cell>
          <cell r="P75">
            <v>618</v>
          </cell>
          <cell r="Q75">
            <v>618</v>
          </cell>
          <cell r="T75" t="str">
            <v>個人</v>
          </cell>
          <cell r="U75" t="str">
            <v>松井　資元</v>
          </cell>
          <cell r="V75" t="str">
            <v>379-2117</v>
          </cell>
          <cell r="W75" t="str">
            <v>前橋市二之宮町１６９９－１</v>
          </cell>
          <cell r="X75" t="str">
            <v>027-268-2873</v>
          </cell>
          <cell r="Y75" t="str">
            <v/>
          </cell>
          <cell r="Z75">
            <v>44713</v>
          </cell>
          <cell r="AA75">
            <v>48365</v>
          </cell>
          <cell r="AB75">
            <v>10</v>
          </cell>
          <cell r="AC75" t="str">
            <v>一括方式</v>
          </cell>
          <cell r="AE75">
            <v>4000</v>
          </cell>
          <cell r="AF75">
            <v>2472</v>
          </cell>
          <cell r="AH75" t="str">
            <v/>
          </cell>
          <cell r="BB75" t="str">
            <v>2022</v>
          </cell>
          <cell r="BD75" t="str">
            <v>農地所有適格法人</v>
          </cell>
          <cell r="BE75" t="str">
            <v>農事組合法人　二之宮　代表理事　岡　賢一</v>
          </cell>
          <cell r="BF75" t="str">
            <v>379-2117</v>
          </cell>
          <cell r="BG75" t="str">
            <v>前橋市二之宮町１１０９</v>
          </cell>
          <cell r="BH75" t="str">
            <v>027-268-1615</v>
          </cell>
          <cell r="BI75" t="str">
            <v>090-3100-3352</v>
          </cell>
          <cell r="BJ75">
            <v>44713</v>
          </cell>
          <cell r="BK75">
            <v>48365</v>
          </cell>
          <cell r="BL75">
            <v>10</v>
          </cell>
          <cell r="BM75" t="str">
            <v/>
          </cell>
          <cell r="BN75">
            <v>4000</v>
          </cell>
          <cell r="BO75">
            <v>2472</v>
          </cell>
          <cell r="BP75" t="str">
            <v/>
          </cell>
        </row>
        <row r="76">
          <cell r="D76">
            <v>26</v>
          </cell>
          <cell r="E76">
            <v>2</v>
          </cell>
          <cell r="F76" t="str">
            <v>26-2</v>
          </cell>
          <cell r="G76">
            <v>77</v>
          </cell>
          <cell r="I76" t="str">
            <v>前橋市</v>
          </cell>
          <cell r="J76" t="str">
            <v>前橋市</v>
          </cell>
          <cell r="K76" t="str">
            <v>二之宮町</v>
          </cell>
          <cell r="L76" t="str">
            <v/>
          </cell>
          <cell r="M76" t="str">
            <v>１６９８－１</v>
          </cell>
          <cell r="N76" t="str">
            <v>畑</v>
          </cell>
          <cell r="O76" t="str">
            <v>普通畑</v>
          </cell>
          <cell r="P76">
            <v>1006</v>
          </cell>
          <cell r="Q76">
            <v>1006</v>
          </cell>
          <cell r="T76" t="str">
            <v>個人</v>
          </cell>
          <cell r="U76" t="str">
            <v>松井　資元</v>
          </cell>
          <cell r="V76" t="str">
            <v>379-2117</v>
          </cell>
          <cell r="W76" t="str">
            <v>前橋市二之宮町１６９９－１</v>
          </cell>
          <cell r="X76" t="str">
            <v>027-268-2873</v>
          </cell>
          <cell r="Y76" t="str">
            <v/>
          </cell>
          <cell r="Z76">
            <v>44713</v>
          </cell>
          <cell r="AA76">
            <v>48365</v>
          </cell>
          <cell r="AB76">
            <v>10</v>
          </cell>
          <cell r="AC76" t="str">
            <v>一括方式</v>
          </cell>
          <cell r="AE76">
            <v>4000</v>
          </cell>
          <cell r="AF76">
            <v>4024</v>
          </cell>
          <cell r="AH76" t="str">
            <v/>
          </cell>
          <cell r="BB76" t="str">
            <v>2022</v>
          </cell>
          <cell r="BD76" t="str">
            <v>農地所有適格法人</v>
          </cell>
          <cell r="BE76" t="str">
            <v>農事組合法人　二之宮　代表理事　岡　賢一</v>
          </cell>
          <cell r="BF76" t="str">
            <v>379-2117</v>
          </cell>
          <cell r="BG76" t="str">
            <v>前橋市二之宮町１１０９</v>
          </cell>
          <cell r="BH76" t="str">
            <v>027-268-1615</v>
          </cell>
          <cell r="BI76" t="str">
            <v>090-3100-3352</v>
          </cell>
          <cell r="BJ76">
            <v>44713</v>
          </cell>
          <cell r="BK76">
            <v>48365</v>
          </cell>
          <cell r="BL76">
            <v>10</v>
          </cell>
          <cell r="BM76" t="str">
            <v/>
          </cell>
          <cell r="BN76">
            <v>4000</v>
          </cell>
          <cell r="BO76">
            <v>4024</v>
          </cell>
          <cell r="BP76" t="str">
            <v/>
          </cell>
        </row>
        <row r="77">
          <cell r="D77">
            <v>27</v>
          </cell>
          <cell r="E77">
            <v>1</v>
          </cell>
          <cell r="F77" t="str">
            <v>27-1</v>
          </cell>
          <cell r="G77">
            <v>80</v>
          </cell>
          <cell r="I77" t="str">
            <v>前橋市</v>
          </cell>
          <cell r="J77" t="str">
            <v>前橋市</v>
          </cell>
          <cell r="K77" t="str">
            <v>柏倉町</v>
          </cell>
          <cell r="L77" t="str">
            <v/>
          </cell>
          <cell r="M77" t="str">
            <v>９７４－１０</v>
          </cell>
          <cell r="N77" t="str">
            <v>畑</v>
          </cell>
          <cell r="O77" t="str">
            <v>普通畑</v>
          </cell>
          <cell r="P77">
            <v>37</v>
          </cell>
          <cell r="Q77">
            <v>37</v>
          </cell>
          <cell r="T77" t="str">
            <v>個人</v>
          </cell>
          <cell r="U77" t="str">
            <v>松村　芳男</v>
          </cell>
          <cell r="V77" t="str">
            <v>371-0246</v>
          </cell>
          <cell r="W77" t="str">
            <v>前橋市柏倉町３９８－２</v>
          </cell>
          <cell r="X77" t="str">
            <v>027-283-6152</v>
          </cell>
          <cell r="Y77" t="str">
            <v>090-7214-6135</v>
          </cell>
          <cell r="Z77">
            <v>44713</v>
          </cell>
          <cell r="AA77">
            <v>48365</v>
          </cell>
          <cell r="AB77">
            <v>10</v>
          </cell>
          <cell r="AC77" t="str">
            <v>一括方式</v>
          </cell>
          <cell r="AE77">
            <v>20000</v>
          </cell>
          <cell r="AF77">
            <v>740</v>
          </cell>
          <cell r="AH77" t="str">
            <v/>
          </cell>
          <cell r="BB77" t="str">
            <v>2022</v>
          </cell>
          <cell r="BD77" t="str">
            <v>農地所有適格法人</v>
          </cell>
          <cell r="BE77" t="str">
            <v>有限会社　高橋農園　代表取締役　高橋　喜久男</v>
          </cell>
          <cell r="BF77" t="str">
            <v>371-0245</v>
          </cell>
          <cell r="BG77" t="str">
            <v>前橋市市之関町１０４９－５</v>
          </cell>
          <cell r="BH77" t="str">
            <v>027-283-4688</v>
          </cell>
          <cell r="BI77" t="str">
            <v>090-3243-9719</v>
          </cell>
          <cell r="BJ77">
            <v>44713</v>
          </cell>
          <cell r="BK77">
            <v>48365</v>
          </cell>
          <cell r="BL77">
            <v>10</v>
          </cell>
          <cell r="BM77" t="str">
            <v/>
          </cell>
          <cell r="BN77">
            <v>20000</v>
          </cell>
          <cell r="BO77">
            <v>740</v>
          </cell>
          <cell r="BP77" t="str">
            <v/>
          </cell>
        </row>
        <row r="78">
          <cell r="D78">
            <v>27</v>
          </cell>
          <cell r="E78">
            <v>2</v>
          </cell>
          <cell r="F78" t="str">
            <v>27-2</v>
          </cell>
          <cell r="G78">
            <v>79</v>
          </cell>
          <cell r="I78" t="str">
            <v>前橋市</v>
          </cell>
          <cell r="J78" t="str">
            <v>前橋市</v>
          </cell>
          <cell r="K78" t="str">
            <v>柏倉町</v>
          </cell>
          <cell r="L78" t="str">
            <v/>
          </cell>
          <cell r="M78" t="str">
            <v>９７４－６</v>
          </cell>
          <cell r="N78" t="str">
            <v>畑</v>
          </cell>
          <cell r="O78" t="str">
            <v>普通畑</v>
          </cell>
          <cell r="P78">
            <v>393</v>
          </cell>
          <cell r="Q78">
            <v>393</v>
          </cell>
          <cell r="T78" t="str">
            <v>個人</v>
          </cell>
          <cell r="U78" t="str">
            <v>松村　芳男</v>
          </cell>
          <cell r="V78" t="str">
            <v>371-0246</v>
          </cell>
          <cell r="W78" t="str">
            <v>前橋市柏倉町３９８－２</v>
          </cell>
          <cell r="X78" t="str">
            <v>027-283-6152</v>
          </cell>
          <cell r="Y78" t="str">
            <v>090-7214-6135</v>
          </cell>
          <cell r="Z78">
            <v>44713</v>
          </cell>
          <cell r="AA78">
            <v>48365</v>
          </cell>
          <cell r="AB78">
            <v>10</v>
          </cell>
          <cell r="AC78" t="str">
            <v>一括方式</v>
          </cell>
          <cell r="AE78">
            <v>20000</v>
          </cell>
          <cell r="AF78">
            <v>7860</v>
          </cell>
          <cell r="AH78" t="str">
            <v/>
          </cell>
          <cell r="BB78" t="str">
            <v>2022</v>
          </cell>
          <cell r="BD78" t="str">
            <v>農地所有適格法人</v>
          </cell>
          <cell r="BE78" t="str">
            <v>有限会社　高橋農園　代表取締役　高橋　喜久男</v>
          </cell>
          <cell r="BF78" t="str">
            <v>371-0245</v>
          </cell>
          <cell r="BG78" t="str">
            <v>前橋市市之関町１０４９－５</v>
          </cell>
          <cell r="BH78" t="str">
            <v>027-283-4688</v>
          </cell>
          <cell r="BI78" t="str">
            <v>090-3243-9719</v>
          </cell>
          <cell r="BJ78">
            <v>44713</v>
          </cell>
          <cell r="BK78">
            <v>48365</v>
          </cell>
          <cell r="BL78">
            <v>10</v>
          </cell>
          <cell r="BM78" t="str">
            <v/>
          </cell>
          <cell r="BN78">
            <v>20000</v>
          </cell>
          <cell r="BO78">
            <v>7860</v>
          </cell>
          <cell r="BP78" t="str">
            <v/>
          </cell>
        </row>
        <row r="79">
          <cell r="D79">
            <v>28</v>
          </cell>
          <cell r="E79">
            <v>1</v>
          </cell>
          <cell r="F79" t="str">
            <v>28-1</v>
          </cell>
          <cell r="G79">
            <v>81</v>
          </cell>
          <cell r="I79" t="str">
            <v>前橋市</v>
          </cell>
          <cell r="J79" t="str">
            <v>前橋市</v>
          </cell>
          <cell r="K79" t="str">
            <v>上細井町</v>
          </cell>
          <cell r="L79" t="str">
            <v/>
          </cell>
          <cell r="M79" t="str">
            <v>１１－１３</v>
          </cell>
          <cell r="N79" t="str">
            <v>畑</v>
          </cell>
          <cell r="O79" t="str">
            <v>普通畑</v>
          </cell>
          <cell r="P79">
            <v>3245</v>
          </cell>
          <cell r="Q79">
            <v>3245</v>
          </cell>
          <cell r="T79" t="str">
            <v>個人</v>
          </cell>
          <cell r="U79" t="str">
            <v>松本　浩幸</v>
          </cell>
          <cell r="V79" t="str">
            <v>371-0044</v>
          </cell>
          <cell r="W79" t="str">
            <v>前橋市荒牧町１－１７－１４　αＮＥＸＴ前橋第２Ａ－１０２</v>
          </cell>
          <cell r="X79" t="str">
            <v>027-234-5892</v>
          </cell>
          <cell r="Y79" t="str">
            <v>090-1436-5677</v>
          </cell>
          <cell r="Z79">
            <v>44713</v>
          </cell>
          <cell r="AA79">
            <v>46538</v>
          </cell>
          <cell r="AB79">
            <v>5</v>
          </cell>
          <cell r="AC79" t="str">
            <v>一括方式</v>
          </cell>
          <cell r="AE79">
            <v>5600</v>
          </cell>
          <cell r="AF79">
            <v>18172</v>
          </cell>
          <cell r="AH79" t="str">
            <v/>
          </cell>
          <cell r="BB79" t="str">
            <v>2022</v>
          </cell>
          <cell r="BD79" t="str">
            <v>農地所有適格法人</v>
          </cell>
          <cell r="BE79" t="str">
            <v>有限会社　ファームクラブ　代表取締役　岩井　雅之</v>
          </cell>
          <cell r="BF79" t="str">
            <v>370-3104</v>
          </cell>
          <cell r="BG79" t="str">
            <v>高崎市箕郷町上芝３０７－２</v>
          </cell>
          <cell r="BH79" t="str">
            <v>027-381-6818</v>
          </cell>
          <cell r="BI79" t="str">
            <v/>
          </cell>
          <cell r="BJ79">
            <v>44713</v>
          </cell>
          <cell r="BK79">
            <v>46538</v>
          </cell>
          <cell r="BL79">
            <v>5</v>
          </cell>
          <cell r="BM79" t="str">
            <v/>
          </cell>
          <cell r="BN79">
            <v>5600</v>
          </cell>
          <cell r="BO79">
            <v>18172</v>
          </cell>
          <cell r="BP79" t="str">
            <v/>
          </cell>
        </row>
        <row r="80">
          <cell r="D80">
            <v>29</v>
          </cell>
          <cell r="E80">
            <v>1</v>
          </cell>
          <cell r="F80" t="str">
            <v>29-1</v>
          </cell>
          <cell r="G80">
            <v>82</v>
          </cell>
          <cell r="I80" t="str">
            <v>前橋市</v>
          </cell>
          <cell r="J80" t="str">
            <v>前橋市</v>
          </cell>
          <cell r="K80" t="str">
            <v>上細井町</v>
          </cell>
          <cell r="L80" t="str">
            <v/>
          </cell>
          <cell r="M80" t="str">
            <v>７－５</v>
          </cell>
          <cell r="N80" t="str">
            <v>畑</v>
          </cell>
          <cell r="O80" t="str">
            <v>普通畑</v>
          </cell>
          <cell r="P80">
            <v>1193</v>
          </cell>
          <cell r="Q80">
            <v>1193</v>
          </cell>
          <cell r="T80" t="str">
            <v/>
          </cell>
          <cell r="U80" t="str">
            <v>沼賀　廣美</v>
          </cell>
          <cell r="V80" t="str">
            <v>379-2222</v>
          </cell>
          <cell r="W80" t="str">
            <v>伊勢崎市田部井町１－８５３－２</v>
          </cell>
          <cell r="X80" t="str">
            <v>0270-63-1588</v>
          </cell>
          <cell r="Y80" t="str">
            <v>090-4752-0091</v>
          </cell>
          <cell r="Z80">
            <v>44713</v>
          </cell>
          <cell r="AA80">
            <v>46538</v>
          </cell>
          <cell r="AB80">
            <v>5</v>
          </cell>
          <cell r="AC80" t="str">
            <v>一括方式</v>
          </cell>
          <cell r="AE80">
            <v>5600</v>
          </cell>
          <cell r="AF80">
            <v>6680</v>
          </cell>
          <cell r="AH80" t="str">
            <v/>
          </cell>
          <cell r="BB80" t="str">
            <v>2022</v>
          </cell>
          <cell r="BD80" t="str">
            <v/>
          </cell>
          <cell r="BE80" t="str">
            <v>農業法人合同会社　吉岡の里　代表社員　嶋﨑　剛志</v>
          </cell>
          <cell r="BF80" t="str">
            <v>370-3605</v>
          </cell>
          <cell r="BG80" t="str">
            <v>吉岡町北下５８－１　岩崎貸住宅　A</v>
          </cell>
          <cell r="BH80" t="str">
            <v>000-000-0000</v>
          </cell>
          <cell r="BI80" t="str">
            <v>070-4223-0118</v>
          </cell>
          <cell r="BJ80">
            <v>44713</v>
          </cell>
          <cell r="BK80">
            <v>46538</v>
          </cell>
          <cell r="BL80">
            <v>5</v>
          </cell>
          <cell r="BM80" t="str">
            <v/>
          </cell>
          <cell r="BN80">
            <v>5600</v>
          </cell>
          <cell r="BO80">
            <v>6680</v>
          </cell>
          <cell r="BP80" t="str">
            <v/>
          </cell>
        </row>
        <row r="81">
          <cell r="D81">
            <v>30</v>
          </cell>
          <cell r="E81">
            <v>1</v>
          </cell>
          <cell r="F81" t="str">
            <v>30-1</v>
          </cell>
          <cell r="G81">
            <v>83</v>
          </cell>
          <cell r="I81" t="str">
            <v>前橋市</v>
          </cell>
          <cell r="J81" t="str">
            <v>前橋市</v>
          </cell>
          <cell r="K81" t="str">
            <v>下阿内町</v>
          </cell>
          <cell r="L81" t="str">
            <v/>
          </cell>
          <cell r="M81" t="str">
            <v>３７６－１</v>
          </cell>
          <cell r="N81" t="str">
            <v>畑</v>
          </cell>
          <cell r="O81" t="str">
            <v>普通畑</v>
          </cell>
          <cell r="P81">
            <v>486</v>
          </cell>
          <cell r="Q81">
            <v>486</v>
          </cell>
          <cell r="T81" t="str">
            <v>個人</v>
          </cell>
          <cell r="U81" t="str">
            <v>深町　澄子</v>
          </cell>
          <cell r="V81" t="str">
            <v>379-2142</v>
          </cell>
          <cell r="W81" t="str">
            <v>前橋市下阿内町２５４</v>
          </cell>
          <cell r="X81" t="str">
            <v>027-265-3470</v>
          </cell>
          <cell r="Y81" t="str">
            <v/>
          </cell>
          <cell r="Z81">
            <v>44713</v>
          </cell>
          <cell r="AA81">
            <v>46538</v>
          </cell>
          <cell r="AB81">
            <v>5</v>
          </cell>
          <cell r="AC81" t="str">
            <v>一括方式</v>
          </cell>
          <cell r="AE81">
            <v>0</v>
          </cell>
          <cell r="AF81">
            <v>0</v>
          </cell>
          <cell r="AH81" t="str">
            <v/>
          </cell>
          <cell r="BB81" t="str">
            <v>2022</v>
          </cell>
          <cell r="BD81" t="str">
            <v/>
          </cell>
          <cell r="BE81" t="str">
            <v>農事組合法人　しもあうち　代表理事　関　勝</v>
          </cell>
          <cell r="BF81" t="str">
            <v>379-2142</v>
          </cell>
          <cell r="BG81" t="str">
            <v>前橋市下阿内町１６５</v>
          </cell>
          <cell r="BH81" t="str">
            <v>027-265-2273</v>
          </cell>
          <cell r="BI81" t="str">
            <v>090-6110-0211</v>
          </cell>
          <cell r="BJ81">
            <v>44713</v>
          </cell>
          <cell r="BK81">
            <v>46538</v>
          </cell>
          <cell r="BL81">
            <v>5</v>
          </cell>
          <cell r="BM81" t="str">
            <v/>
          </cell>
          <cell r="BN81">
            <v>0</v>
          </cell>
          <cell r="BO81">
            <v>0</v>
          </cell>
          <cell r="BP81" t="str">
            <v/>
          </cell>
        </row>
        <row r="82">
          <cell r="D82">
            <v>31</v>
          </cell>
          <cell r="E82">
            <v>1</v>
          </cell>
          <cell r="F82" t="str">
            <v>31-1</v>
          </cell>
          <cell r="G82">
            <v>87</v>
          </cell>
          <cell r="I82" t="str">
            <v>前橋市</v>
          </cell>
          <cell r="J82" t="str">
            <v>前橋市</v>
          </cell>
          <cell r="K82" t="str">
            <v>下増田町</v>
          </cell>
          <cell r="L82" t="str">
            <v/>
          </cell>
          <cell r="M82" t="str">
            <v>１１４６</v>
          </cell>
          <cell r="N82" t="str">
            <v>畑</v>
          </cell>
          <cell r="O82" t="str">
            <v>普通畑</v>
          </cell>
          <cell r="P82">
            <v>1369</v>
          </cell>
          <cell r="Q82">
            <v>1369</v>
          </cell>
          <cell r="T82" t="str">
            <v>個人</v>
          </cell>
          <cell r="U82" t="str">
            <v>須永　一夫</v>
          </cell>
          <cell r="V82" t="str">
            <v>379-2113</v>
          </cell>
          <cell r="W82" t="str">
            <v>前橋市下増田町１１８５</v>
          </cell>
          <cell r="X82" t="str">
            <v>027-266-0633</v>
          </cell>
          <cell r="Y82" t="str">
            <v/>
          </cell>
          <cell r="Z82">
            <v>44713</v>
          </cell>
          <cell r="AA82">
            <v>46538</v>
          </cell>
          <cell r="AB82">
            <v>5</v>
          </cell>
          <cell r="AC82" t="str">
            <v>一括方式</v>
          </cell>
          <cell r="AE82">
            <v>0</v>
          </cell>
          <cell r="AF82">
            <v>0</v>
          </cell>
          <cell r="AH82" t="str">
            <v/>
          </cell>
          <cell r="BB82" t="str">
            <v>2022</v>
          </cell>
          <cell r="BD82" t="str">
            <v>農地所有適格法人</v>
          </cell>
          <cell r="BE82" t="str">
            <v>農事組合法人　マスダ　代表理事　原　義男</v>
          </cell>
          <cell r="BF82" t="str">
            <v>379-2113</v>
          </cell>
          <cell r="BG82" t="str">
            <v>前橋市下増田町８８６</v>
          </cell>
          <cell r="BH82" t="str">
            <v>027-266-4870</v>
          </cell>
          <cell r="BI82" t="str">
            <v/>
          </cell>
          <cell r="BJ82">
            <v>44713</v>
          </cell>
          <cell r="BK82">
            <v>46538</v>
          </cell>
          <cell r="BL82">
            <v>5</v>
          </cell>
          <cell r="BM82" t="str">
            <v/>
          </cell>
          <cell r="BN82">
            <v>0</v>
          </cell>
          <cell r="BO82">
            <v>0</v>
          </cell>
          <cell r="BP82" t="str">
            <v/>
          </cell>
        </row>
        <row r="83">
          <cell r="D83">
            <v>31</v>
          </cell>
          <cell r="E83">
            <v>2</v>
          </cell>
          <cell r="F83" t="str">
            <v>31-2</v>
          </cell>
          <cell r="G83">
            <v>85</v>
          </cell>
          <cell r="I83" t="str">
            <v>前橋市</v>
          </cell>
          <cell r="J83" t="str">
            <v>前橋市</v>
          </cell>
          <cell r="K83" t="str">
            <v>下増田町</v>
          </cell>
          <cell r="L83" t="str">
            <v/>
          </cell>
          <cell r="M83" t="str">
            <v>１２２２</v>
          </cell>
          <cell r="N83" t="str">
            <v>田</v>
          </cell>
          <cell r="O83" t="str">
            <v>水田</v>
          </cell>
          <cell r="P83">
            <v>1790</v>
          </cell>
          <cell r="Q83">
            <v>1790</v>
          </cell>
          <cell r="T83" t="str">
            <v>個人</v>
          </cell>
          <cell r="U83" t="str">
            <v>須永　一夫</v>
          </cell>
          <cell r="V83" t="str">
            <v>379-2113</v>
          </cell>
          <cell r="W83" t="str">
            <v>前橋市下増田町１１８５</v>
          </cell>
          <cell r="X83" t="str">
            <v>027-266-0633</v>
          </cell>
          <cell r="Y83" t="str">
            <v/>
          </cell>
          <cell r="Z83">
            <v>44713</v>
          </cell>
          <cell r="AA83">
            <v>48365</v>
          </cell>
          <cell r="AB83">
            <v>10</v>
          </cell>
          <cell r="AC83" t="str">
            <v>一括方式</v>
          </cell>
          <cell r="AE83">
            <v>5000</v>
          </cell>
          <cell r="AF83">
            <v>8950</v>
          </cell>
          <cell r="AH83" t="str">
            <v/>
          </cell>
          <cell r="BB83" t="str">
            <v>2022</v>
          </cell>
          <cell r="BD83" t="str">
            <v>農地所有適格法人</v>
          </cell>
          <cell r="BE83" t="str">
            <v>農事組合法人　マスダ　代表理事　原　義男</v>
          </cell>
          <cell r="BF83" t="str">
            <v>379-2113</v>
          </cell>
          <cell r="BG83" t="str">
            <v>前橋市下増田町８８６</v>
          </cell>
          <cell r="BH83" t="str">
            <v>027-266-4870</v>
          </cell>
          <cell r="BI83" t="str">
            <v/>
          </cell>
          <cell r="BJ83">
            <v>44713</v>
          </cell>
          <cell r="BK83">
            <v>48365</v>
          </cell>
          <cell r="BL83">
            <v>10</v>
          </cell>
          <cell r="BM83" t="str">
            <v/>
          </cell>
          <cell r="BN83">
            <v>5000</v>
          </cell>
          <cell r="BO83">
            <v>8950</v>
          </cell>
          <cell r="BP83" t="str">
            <v/>
          </cell>
        </row>
        <row r="84">
          <cell r="D84">
            <v>31</v>
          </cell>
          <cell r="E84">
            <v>3</v>
          </cell>
          <cell r="F84" t="str">
            <v>31-3</v>
          </cell>
          <cell r="G84">
            <v>86</v>
          </cell>
          <cell r="I84" t="str">
            <v>前橋市</v>
          </cell>
          <cell r="J84" t="str">
            <v>前橋市</v>
          </cell>
          <cell r="K84" t="str">
            <v>下増田町</v>
          </cell>
          <cell r="L84" t="str">
            <v/>
          </cell>
          <cell r="M84" t="str">
            <v>１２２３</v>
          </cell>
          <cell r="N84" t="str">
            <v>田</v>
          </cell>
          <cell r="O84" t="str">
            <v>水田</v>
          </cell>
          <cell r="P84">
            <v>3336</v>
          </cell>
          <cell r="Q84">
            <v>3336</v>
          </cell>
          <cell r="T84" t="str">
            <v>個人</v>
          </cell>
          <cell r="U84" t="str">
            <v>須永　一夫</v>
          </cell>
          <cell r="V84" t="str">
            <v>379-2113</v>
          </cell>
          <cell r="W84" t="str">
            <v>前橋市下増田町１１８５</v>
          </cell>
          <cell r="X84" t="str">
            <v>027-266-0633</v>
          </cell>
          <cell r="Y84" t="str">
            <v/>
          </cell>
          <cell r="Z84">
            <v>44713</v>
          </cell>
          <cell r="AA84">
            <v>48365</v>
          </cell>
          <cell r="AB84">
            <v>10</v>
          </cell>
          <cell r="AC84" t="str">
            <v>一括方式</v>
          </cell>
          <cell r="AE84">
            <v>5000</v>
          </cell>
          <cell r="AF84">
            <v>16680</v>
          </cell>
          <cell r="AH84" t="str">
            <v/>
          </cell>
          <cell r="BB84" t="str">
            <v>2022</v>
          </cell>
          <cell r="BD84" t="str">
            <v>農地所有適格法人</v>
          </cell>
          <cell r="BE84" t="str">
            <v>農事組合法人　マスダ　代表理事　原　義男</v>
          </cell>
          <cell r="BF84" t="str">
            <v>379-2113</v>
          </cell>
          <cell r="BG84" t="str">
            <v>前橋市下増田町８８６</v>
          </cell>
          <cell r="BH84" t="str">
            <v>027-266-4870</v>
          </cell>
          <cell r="BI84" t="str">
            <v/>
          </cell>
          <cell r="BJ84">
            <v>44713</v>
          </cell>
          <cell r="BK84">
            <v>48365</v>
          </cell>
          <cell r="BL84">
            <v>10</v>
          </cell>
          <cell r="BM84" t="str">
            <v/>
          </cell>
          <cell r="BN84">
            <v>5000</v>
          </cell>
          <cell r="BO84">
            <v>16680</v>
          </cell>
          <cell r="BP84" t="str">
            <v/>
          </cell>
        </row>
        <row r="85">
          <cell r="D85">
            <v>31</v>
          </cell>
          <cell r="E85">
            <v>4</v>
          </cell>
          <cell r="F85" t="str">
            <v>31-4</v>
          </cell>
          <cell r="G85">
            <v>84</v>
          </cell>
          <cell r="I85" t="str">
            <v>前橋市</v>
          </cell>
          <cell r="J85" t="str">
            <v>前橋市</v>
          </cell>
          <cell r="K85" t="str">
            <v>下増田町</v>
          </cell>
          <cell r="L85" t="str">
            <v/>
          </cell>
          <cell r="M85" t="str">
            <v>６１５</v>
          </cell>
          <cell r="N85" t="str">
            <v>田</v>
          </cell>
          <cell r="O85" t="str">
            <v>水田</v>
          </cell>
          <cell r="P85">
            <v>1301</v>
          </cell>
          <cell r="Q85">
            <v>1301</v>
          </cell>
          <cell r="T85" t="str">
            <v>個人</v>
          </cell>
          <cell r="U85" t="str">
            <v>須永　一夫</v>
          </cell>
          <cell r="V85" t="str">
            <v>379-2113</v>
          </cell>
          <cell r="W85" t="str">
            <v>前橋市下増田町１１８５</v>
          </cell>
          <cell r="X85" t="str">
            <v>027-266-0633</v>
          </cell>
          <cell r="Y85" t="str">
            <v/>
          </cell>
          <cell r="Z85">
            <v>44713</v>
          </cell>
          <cell r="AA85">
            <v>48365</v>
          </cell>
          <cell r="AB85">
            <v>10</v>
          </cell>
          <cell r="AC85" t="str">
            <v>一括方式</v>
          </cell>
          <cell r="AE85">
            <v>5000</v>
          </cell>
          <cell r="AF85">
            <v>6505</v>
          </cell>
          <cell r="AH85" t="str">
            <v/>
          </cell>
          <cell r="BB85" t="str">
            <v>2022</v>
          </cell>
          <cell r="BD85" t="str">
            <v>農地所有適格法人</v>
          </cell>
          <cell r="BE85" t="str">
            <v>農事組合法人　マスダ　代表理事　原　義男</v>
          </cell>
          <cell r="BF85" t="str">
            <v>379-2113</v>
          </cell>
          <cell r="BG85" t="str">
            <v>前橋市下増田町８８６</v>
          </cell>
          <cell r="BH85" t="str">
            <v>027-266-4870</v>
          </cell>
          <cell r="BI85" t="str">
            <v/>
          </cell>
          <cell r="BJ85">
            <v>44713</v>
          </cell>
          <cell r="BK85">
            <v>48365</v>
          </cell>
          <cell r="BL85">
            <v>10</v>
          </cell>
          <cell r="BM85" t="str">
            <v/>
          </cell>
          <cell r="BN85">
            <v>5000</v>
          </cell>
          <cell r="BO85">
            <v>6505</v>
          </cell>
          <cell r="BP85" t="str">
            <v/>
          </cell>
        </row>
        <row r="86">
          <cell r="D86">
            <v>31</v>
          </cell>
          <cell r="E86">
            <v>5</v>
          </cell>
          <cell r="F86" t="str">
            <v>31-5</v>
          </cell>
          <cell r="G86">
            <v>88</v>
          </cell>
          <cell r="I86" t="str">
            <v>前橋市</v>
          </cell>
          <cell r="J86" t="str">
            <v>前橋市</v>
          </cell>
          <cell r="K86" t="str">
            <v>駒形町</v>
          </cell>
          <cell r="L86" t="str">
            <v/>
          </cell>
          <cell r="M86" t="str">
            <v>１４９０－１</v>
          </cell>
          <cell r="N86" t="str">
            <v>畑</v>
          </cell>
          <cell r="O86" t="str">
            <v>普通畑</v>
          </cell>
          <cell r="P86">
            <v>815</v>
          </cell>
          <cell r="Q86">
            <v>815</v>
          </cell>
          <cell r="T86" t="str">
            <v>個人</v>
          </cell>
          <cell r="U86" t="str">
            <v>須永　一夫</v>
          </cell>
          <cell r="V86" t="str">
            <v>379-2113</v>
          </cell>
          <cell r="W86" t="str">
            <v>前橋市下増田町１１８５</v>
          </cell>
          <cell r="X86" t="str">
            <v>027-266-0633</v>
          </cell>
          <cell r="Y86" t="str">
            <v/>
          </cell>
          <cell r="Z86">
            <v>44713</v>
          </cell>
          <cell r="AA86">
            <v>46538</v>
          </cell>
          <cell r="AB86">
            <v>5</v>
          </cell>
          <cell r="AC86" t="str">
            <v>一括方式</v>
          </cell>
          <cell r="AE86">
            <v>0</v>
          </cell>
          <cell r="AF86">
            <v>0</v>
          </cell>
          <cell r="AH86" t="str">
            <v/>
          </cell>
          <cell r="BB86" t="str">
            <v>2022</v>
          </cell>
          <cell r="BD86" t="str">
            <v>農地所有適格法人</v>
          </cell>
          <cell r="BE86" t="str">
            <v>農事組合法人　マスダ　代表理事　原　義男</v>
          </cell>
          <cell r="BF86" t="str">
            <v>379-2113</v>
          </cell>
          <cell r="BG86" t="str">
            <v>前橋市下増田町８８６</v>
          </cell>
          <cell r="BH86" t="str">
            <v>027-266-4870</v>
          </cell>
          <cell r="BI86" t="str">
            <v/>
          </cell>
          <cell r="BJ86">
            <v>44713</v>
          </cell>
          <cell r="BK86">
            <v>46538</v>
          </cell>
          <cell r="BL86">
            <v>5</v>
          </cell>
          <cell r="BM86" t="str">
            <v/>
          </cell>
          <cell r="BN86">
            <v>0</v>
          </cell>
          <cell r="BO86">
            <v>0</v>
          </cell>
          <cell r="BP86" t="str">
            <v/>
          </cell>
        </row>
        <row r="87">
          <cell r="D87">
            <v>32</v>
          </cell>
          <cell r="E87">
            <v>1</v>
          </cell>
          <cell r="F87" t="str">
            <v>32-1</v>
          </cell>
          <cell r="G87">
            <v>89</v>
          </cell>
          <cell r="I87" t="str">
            <v>前橋市</v>
          </cell>
          <cell r="J87" t="str">
            <v>前橋市</v>
          </cell>
          <cell r="K87" t="str">
            <v>笂井町</v>
          </cell>
          <cell r="L87" t="str">
            <v/>
          </cell>
          <cell r="M87" t="str">
            <v>８５０－３</v>
          </cell>
          <cell r="N87" t="str">
            <v>畑</v>
          </cell>
          <cell r="O87" t="str">
            <v>普通畑</v>
          </cell>
          <cell r="P87">
            <v>1290</v>
          </cell>
          <cell r="Q87">
            <v>1290</v>
          </cell>
          <cell r="T87" t="str">
            <v>個人</v>
          </cell>
          <cell r="U87" t="str">
            <v>須藤　義則</v>
          </cell>
          <cell r="V87" t="str">
            <v>379-2115</v>
          </cell>
          <cell r="W87" t="str">
            <v>前橋市笂井町８５３－１</v>
          </cell>
          <cell r="X87" t="str">
            <v>027-266-3187</v>
          </cell>
          <cell r="Y87" t="str">
            <v/>
          </cell>
          <cell r="Z87">
            <v>44713</v>
          </cell>
          <cell r="AA87">
            <v>46538</v>
          </cell>
          <cell r="AB87">
            <v>5</v>
          </cell>
          <cell r="AC87" t="str">
            <v>一括方式</v>
          </cell>
          <cell r="AE87">
            <v>0</v>
          </cell>
          <cell r="AF87">
            <v>0</v>
          </cell>
          <cell r="AH87" t="str">
            <v/>
          </cell>
          <cell r="BB87" t="str">
            <v>2022</v>
          </cell>
          <cell r="BD87" t="str">
            <v>農地所有適格法人</v>
          </cell>
          <cell r="BE87" t="str">
            <v>株式会社　杉山ファーム　代表取締役　須藤　和也</v>
          </cell>
          <cell r="BF87" t="str">
            <v>379-2115</v>
          </cell>
          <cell r="BG87" t="str">
            <v>前橋市笂井町１０２８－１</v>
          </cell>
          <cell r="BH87" t="str">
            <v>027-266-1117</v>
          </cell>
          <cell r="BI87" t="str">
            <v/>
          </cell>
          <cell r="BJ87">
            <v>44713</v>
          </cell>
          <cell r="BK87">
            <v>46538</v>
          </cell>
          <cell r="BL87">
            <v>5</v>
          </cell>
          <cell r="BM87" t="str">
            <v/>
          </cell>
          <cell r="BN87">
            <v>0</v>
          </cell>
          <cell r="BO87">
            <v>0</v>
          </cell>
          <cell r="BP87" t="str">
            <v/>
          </cell>
        </row>
        <row r="88">
          <cell r="D88">
            <v>32</v>
          </cell>
          <cell r="E88">
            <v>2</v>
          </cell>
          <cell r="F88" t="str">
            <v>32-2</v>
          </cell>
          <cell r="G88">
            <v>90</v>
          </cell>
          <cell r="I88" t="str">
            <v>前橋市</v>
          </cell>
          <cell r="J88" t="str">
            <v>前橋市</v>
          </cell>
          <cell r="K88" t="str">
            <v>笂井町</v>
          </cell>
          <cell r="L88" t="str">
            <v/>
          </cell>
          <cell r="M88" t="str">
            <v>８８７－２</v>
          </cell>
          <cell r="N88" t="str">
            <v>畑</v>
          </cell>
          <cell r="O88" t="str">
            <v>普通畑</v>
          </cell>
          <cell r="P88">
            <v>1200</v>
          </cell>
          <cell r="Q88">
            <v>1200</v>
          </cell>
          <cell r="T88" t="str">
            <v>個人</v>
          </cell>
          <cell r="U88" t="str">
            <v>須藤　義則</v>
          </cell>
          <cell r="V88" t="str">
            <v>379-2115</v>
          </cell>
          <cell r="W88" t="str">
            <v>前橋市笂井町８５３－１</v>
          </cell>
          <cell r="X88" t="str">
            <v>027-266-3187</v>
          </cell>
          <cell r="Y88" t="str">
            <v/>
          </cell>
          <cell r="Z88">
            <v>44713</v>
          </cell>
          <cell r="AA88">
            <v>46538</v>
          </cell>
          <cell r="AB88">
            <v>5</v>
          </cell>
          <cell r="AC88" t="str">
            <v>一括方式</v>
          </cell>
          <cell r="AE88">
            <v>0</v>
          </cell>
          <cell r="AF88">
            <v>0</v>
          </cell>
          <cell r="AH88" t="str">
            <v/>
          </cell>
          <cell r="BB88" t="str">
            <v>2022</v>
          </cell>
          <cell r="BD88" t="str">
            <v>農地所有適格法人</v>
          </cell>
          <cell r="BE88" t="str">
            <v>株式会社　杉山ファーム　代表取締役　須藤　和也</v>
          </cell>
          <cell r="BF88" t="str">
            <v>379-2115</v>
          </cell>
          <cell r="BG88" t="str">
            <v>前橋市笂井町１０２８－１</v>
          </cell>
          <cell r="BH88" t="str">
            <v>027-266-1117</v>
          </cell>
          <cell r="BI88" t="str">
            <v/>
          </cell>
          <cell r="BJ88">
            <v>44713</v>
          </cell>
          <cell r="BK88">
            <v>46538</v>
          </cell>
          <cell r="BL88">
            <v>5</v>
          </cell>
          <cell r="BM88" t="str">
            <v/>
          </cell>
          <cell r="BN88">
            <v>0</v>
          </cell>
          <cell r="BO88">
            <v>0</v>
          </cell>
          <cell r="BP88" t="str">
            <v/>
          </cell>
        </row>
        <row r="89">
          <cell r="D89">
            <v>33</v>
          </cell>
          <cell r="E89">
            <v>1</v>
          </cell>
          <cell r="F89" t="str">
            <v>33-1</v>
          </cell>
          <cell r="G89">
            <v>91</v>
          </cell>
          <cell r="I89" t="str">
            <v>前橋市</v>
          </cell>
          <cell r="J89" t="str">
            <v>前橋市</v>
          </cell>
          <cell r="K89" t="str">
            <v>粕川町室沢</v>
          </cell>
          <cell r="L89" t="str">
            <v/>
          </cell>
          <cell r="M89" t="str">
            <v>３０４－１</v>
          </cell>
          <cell r="N89" t="str">
            <v>田</v>
          </cell>
          <cell r="O89" t="str">
            <v>水田</v>
          </cell>
          <cell r="P89">
            <v>4207</v>
          </cell>
          <cell r="Q89">
            <v>4207</v>
          </cell>
          <cell r="T89" t="str">
            <v>個人</v>
          </cell>
          <cell r="U89" t="str">
            <v>須藤　初夫</v>
          </cell>
          <cell r="V89" t="str">
            <v>371-0202</v>
          </cell>
          <cell r="W89" t="str">
            <v>前橋市粕川町室沢４１８－１</v>
          </cell>
          <cell r="X89" t="str">
            <v>027-285-4734</v>
          </cell>
          <cell r="Y89" t="str">
            <v>080-1108-3348</v>
          </cell>
          <cell r="Z89">
            <v>44713</v>
          </cell>
          <cell r="AA89">
            <v>48365</v>
          </cell>
          <cell r="AB89">
            <v>10</v>
          </cell>
          <cell r="AC89" t="str">
            <v>一括方式</v>
          </cell>
          <cell r="AE89">
            <v>8000</v>
          </cell>
          <cell r="AF89">
            <v>33656</v>
          </cell>
          <cell r="AH89" t="str">
            <v/>
          </cell>
          <cell r="BB89" t="str">
            <v>2022</v>
          </cell>
          <cell r="BD89" t="str">
            <v>農地所有適格法人</v>
          </cell>
          <cell r="BE89" t="str">
            <v>農事組合法人　月田　新井　明夫</v>
          </cell>
          <cell r="BF89" t="str">
            <v>371-0203</v>
          </cell>
          <cell r="BG89" t="str">
            <v>前橋市粕川町月田７１４</v>
          </cell>
          <cell r="BH89" t="str">
            <v>027-285-2389</v>
          </cell>
          <cell r="BI89" t="str">
            <v/>
          </cell>
          <cell r="BJ89">
            <v>44713</v>
          </cell>
          <cell r="BK89">
            <v>48365</v>
          </cell>
          <cell r="BL89">
            <v>10</v>
          </cell>
          <cell r="BM89" t="str">
            <v/>
          </cell>
          <cell r="BN89">
            <v>8000</v>
          </cell>
          <cell r="BO89">
            <v>33656</v>
          </cell>
          <cell r="BP89" t="str">
            <v/>
          </cell>
        </row>
        <row r="90">
          <cell r="D90">
            <v>34</v>
          </cell>
          <cell r="E90">
            <v>1</v>
          </cell>
          <cell r="F90" t="str">
            <v>34-1</v>
          </cell>
          <cell r="G90">
            <v>92</v>
          </cell>
          <cell r="I90" t="str">
            <v>前橋市</v>
          </cell>
          <cell r="J90" t="str">
            <v>前橋市</v>
          </cell>
          <cell r="K90" t="str">
            <v>堀越町</v>
          </cell>
          <cell r="L90" t="str">
            <v/>
          </cell>
          <cell r="M90" t="str">
            <v>９０</v>
          </cell>
          <cell r="N90" t="str">
            <v>田</v>
          </cell>
          <cell r="O90" t="str">
            <v>水田</v>
          </cell>
          <cell r="P90">
            <v>2864</v>
          </cell>
          <cell r="Q90">
            <v>2864</v>
          </cell>
          <cell r="T90" t="str">
            <v>個人</v>
          </cell>
          <cell r="U90" t="str">
            <v>須藤　美佐雄</v>
          </cell>
          <cell r="V90" t="str">
            <v>371-0231</v>
          </cell>
          <cell r="W90" t="str">
            <v>前橋市堀越町１９８－１</v>
          </cell>
          <cell r="X90" t="str">
            <v>027-283-3444</v>
          </cell>
          <cell r="Y90" t="str">
            <v/>
          </cell>
          <cell r="Z90">
            <v>44713</v>
          </cell>
          <cell r="AA90">
            <v>48365</v>
          </cell>
          <cell r="AB90">
            <v>10</v>
          </cell>
          <cell r="AC90" t="str">
            <v>一括方式</v>
          </cell>
          <cell r="AE90">
            <v>0</v>
          </cell>
          <cell r="AF90">
            <v>0</v>
          </cell>
          <cell r="AH90" t="str">
            <v/>
          </cell>
          <cell r="BB90" t="str">
            <v>2022</v>
          </cell>
          <cell r="BD90" t="str">
            <v>農地所有適格法人</v>
          </cell>
          <cell r="BE90" t="str">
            <v>農事組合法人　富田　代表理事　吉田　惣蔵</v>
          </cell>
          <cell r="BF90" t="str">
            <v>379-2161</v>
          </cell>
          <cell r="BG90" t="str">
            <v>前橋市富田町１２３６－１</v>
          </cell>
          <cell r="BH90" t="str">
            <v>027-268-0697</v>
          </cell>
          <cell r="BI90" t="str">
            <v/>
          </cell>
          <cell r="BJ90">
            <v>44713</v>
          </cell>
          <cell r="BK90">
            <v>48365</v>
          </cell>
          <cell r="BL90">
            <v>10</v>
          </cell>
          <cell r="BM90" t="str">
            <v/>
          </cell>
          <cell r="BN90">
            <v>0</v>
          </cell>
          <cell r="BO90">
            <v>0</v>
          </cell>
          <cell r="BP90" t="str">
            <v/>
          </cell>
        </row>
        <row r="91">
          <cell r="D91">
            <v>35</v>
          </cell>
          <cell r="E91">
            <v>1</v>
          </cell>
          <cell r="F91" t="str">
            <v>35-1</v>
          </cell>
          <cell r="G91">
            <v>93</v>
          </cell>
          <cell r="I91" t="str">
            <v>前橋市</v>
          </cell>
          <cell r="J91" t="str">
            <v>前橋市</v>
          </cell>
          <cell r="K91" t="str">
            <v>富士見町原之郷</v>
          </cell>
          <cell r="L91" t="str">
            <v/>
          </cell>
          <cell r="M91" t="str">
            <v>２０１６</v>
          </cell>
          <cell r="N91" t="str">
            <v>田</v>
          </cell>
          <cell r="O91" t="str">
            <v>水田</v>
          </cell>
          <cell r="P91">
            <v>1374</v>
          </cell>
          <cell r="Q91">
            <v>1374</v>
          </cell>
          <cell r="T91" t="str">
            <v>個人</v>
          </cell>
          <cell r="U91" t="str">
            <v>星野　輝義</v>
          </cell>
          <cell r="V91" t="str">
            <v>371-0116</v>
          </cell>
          <cell r="W91" t="str">
            <v>前橋市富士見町原之郷２０９１</v>
          </cell>
          <cell r="X91" t="str">
            <v>027-288-3455</v>
          </cell>
          <cell r="Y91" t="str">
            <v/>
          </cell>
          <cell r="Z91">
            <v>44713</v>
          </cell>
          <cell r="AA91">
            <v>48365</v>
          </cell>
          <cell r="AB91">
            <v>10</v>
          </cell>
          <cell r="AC91" t="str">
            <v>一括方式</v>
          </cell>
          <cell r="AE91">
            <v>5000</v>
          </cell>
          <cell r="AF91">
            <v>6870</v>
          </cell>
          <cell r="AH91" t="str">
            <v/>
          </cell>
          <cell r="BB91" t="str">
            <v>2022</v>
          </cell>
          <cell r="BD91" t="str">
            <v>農地所有適格法人</v>
          </cell>
          <cell r="BE91" t="str">
            <v>株式会社　赤城深山ファーム　代表取締役　髙井　眞佐実</v>
          </cell>
          <cell r="BF91" t="str">
            <v>379-1102</v>
          </cell>
          <cell r="BG91" t="str">
            <v>渋川市赤城町長井小川田４６１０－５４</v>
          </cell>
          <cell r="BH91" t="str">
            <v>0279-56-7403</v>
          </cell>
          <cell r="BI91" t="str">
            <v/>
          </cell>
          <cell r="BJ91">
            <v>44713</v>
          </cell>
          <cell r="BK91">
            <v>48365</v>
          </cell>
          <cell r="BL91">
            <v>10</v>
          </cell>
          <cell r="BM91" t="str">
            <v/>
          </cell>
          <cell r="BN91">
            <v>5000</v>
          </cell>
          <cell r="BO91">
            <v>6870</v>
          </cell>
          <cell r="BP91" t="str">
            <v/>
          </cell>
        </row>
        <row r="92">
          <cell r="D92">
            <v>36</v>
          </cell>
          <cell r="E92">
            <v>1</v>
          </cell>
          <cell r="F92" t="str">
            <v>36-1</v>
          </cell>
          <cell r="G92">
            <v>94</v>
          </cell>
          <cell r="I92" t="str">
            <v>前橋市</v>
          </cell>
          <cell r="J92" t="str">
            <v>前橋市</v>
          </cell>
          <cell r="K92" t="str">
            <v>新堀町</v>
          </cell>
          <cell r="L92" t="str">
            <v/>
          </cell>
          <cell r="M92" t="str">
            <v>３９９－２</v>
          </cell>
          <cell r="N92" t="str">
            <v>畑</v>
          </cell>
          <cell r="O92" t="str">
            <v>普通畑</v>
          </cell>
          <cell r="P92">
            <v>481</v>
          </cell>
          <cell r="Q92">
            <v>481</v>
          </cell>
          <cell r="T92" t="str">
            <v>個人</v>
          </cell>
          <cell r="U92" t="str">
            <v>石原　正寛</v>
          </cell>
          <cell r="V92" t="str">
            <v>379-2142</v>
          </cell>
          <cell r="W92" t="str">
            <v>前橋市下阿内町５６</v>
          </cell>
          <cell r="X92" t="str">
            <v>027-265-2552</v>
          </cell>
          <cell r="Y92" t="str">
            <v/>
          </cell>
          <cell r="Z92">
            <v>44713</v>
          </cell>
          <cell r="AA92">
            <v>46538</v>
          </cell>
          <cell r="AB92">
            <v>5</v>
          </cell>
          <cell r="AC92" t="str">
            <v>一括方式</v>
          </cell>
          <cell r="AE92">
            <v>0</v>
          </cell>
          <cell r="AF92">
            <v>0</v>
          </cell>
          <cell r="AH92" t="str">
            <v/>
          </cell>
          <cell r="BB92" t="str">
            <v>2022</v>
          </cell>
          <cell r="BD92" t="str">
            <v/>
          </cell>
          <cell r="BE92" t="str">
            <v>農事組合法人　しもあうち　代表理事　関　勝</v>
          </cell>
          <cell r="BF92" t="str">
            <v>379-2142</v>
          </cell>
          <cell r="BG92" t="str">
            <v>前橋市下阿内町１６５</v>
          </cell>
          <cell r="BH92" t="str">
            <v>027-265-2273</v>
          </cell>
          <cell r="BI92" t="str">
            <v>090-6110-0211</v>
          </cell>
          <cell r="BJ92">
            <v>44713</v>
          </cell>
          <cell r="BK92">
            <v>46538</v>
          </cell>
          <cell r="BL92">
            <v>5</v>
          </cell>
          <cell r="BM92" t="str">
            <v/>
          </cell>
          <cell r="BN92">
            <v>0</v>
          </cell>
          <cell r="BO92">
            <v>0</v>
          </cell>
          <cell r="BP92" t="str">
            <v/>
          </cell>
        </row>
        <row r="93">
          <cell r="D93">
            <v>37</v>
          </cell>
          <cell r="E93">
            <v>1</v>
          </cell>
          <cell r="F93" t="str">
            <v>37-1</v>
          </cell>
          <cell r="G93">
            <v>95</v>
          </cell>
          <cell r="I93" t="str">
            <v>前橋市</v>
          </cell>
          <cell r="J93" t="str">
            <v>前橋市</v>
          </cell>
          <cell r="K93" t="str">
            <v>上泉町</v>
          </cell>
          <cell r="L93" t="str">
            <v/>
          </cell>
          <cell r="M93" t="str">
            <v>１９２０</v>
          </cell>
          <cell r="N93" t="str">
            <v>畑</v>
          </cell>
          <cell r="O93" t="str">
            <v>普通畑</v>
          </cell>
          <cell r="P93">
            <v>1326</v>
          </cell>
          <cell r="Q93">
            <v>1326</v>
          </cell>
          <cell r="T93" t="str">
            <v>個人</v>
          </cell>
          <cell r="U93" t="str">
            <v>川島　玲子</v>
          </cell>
          <cell r="V93" t="str">
            <v>370-0862</v>
          </cell>
          <cell r="W93" t="str">
            <v>高崎市片岡町２－１３－７</v>
          </cell>
          <cell r="X93" t="str">
            <v>027-325-6087</v>
          </cell>
          <cell r="Y93" t="str">
            <v>090-1262-0356</v>
          </cell>
          <cell r="Z93">
            <v>44713</v>
          </cell>
          <cell r="AA93">
            <v>48365</v>
          </cell>
          <cell r="AB93">
            <v>10</v>
          </cell>
          <cell r="AC93" t="str">
            <v>一括方式</v>
          </cell>
          <cell r="AE93">
            <v>0</v>
          </cell>
          <cell r="AF93">
            <v>0</v>
          </cell>
          <cell r="AH93" t="str">
            <v/>
          </cell>
          <cell r="BB93" t="str">
            <v>2022</v>
          </cell>
          <cell r="BD93" t="str">
            <v>個人</v>
          </cell>
          <cell r="BE93" t="str">
            <v>大嶋　敬一</v>
          </cell>
          <cell r="BF93" t="str">
            <v>371-0007</v>
          </cell>
          <cell r="BG93" t="str">
            <v>前橋市上泉町１８８８－１２</v>
          </cell>
          <cell r="BH93" t="str">
            <v>000-000-0000</v>
          </cell>
          <cell r="BI93" t="str">
            <v>090-7402-0225</v>
          </cell>
          <cell r="BJ93">
            <v>44713</v>
          </cell>
          <cell r="BK93">
            <v>48365</v>
          </cell>
          <cell r="BL93">
            <v>10</v>
          </cell>
          <cell r="BM93" t="str">
            <v/>
          </cell>
          <cell r="BN93">
            <v>0</v>
          </cell>
          <cell r="BO93">
            <v>0</v>
          </cell>
          <cell r="BP93" t="str">
            <v/>
          </cell>
        </row>
        <row r="94">
          <cell r="D94">
            <v>38</v>
          </cell>
          <cell r="E94">
            <v>1</v>
          </cell>
          <cell r="F94" t="str">
            <v>38-1</v>
          </cell>
          <cell r="G94">
            <v>96</v>
          </cell>
          <cell r="I94" t="str">
            <v>前橋市</v>
          </cell>
          <cell r="J94" t="str">
            <v>前橋市</v>
          </cell>
          <cell r="K94" t="str">
            <v>公田町</v>
          </cell>
          <cell r="L94" t="str">
            <v/>
          </cell>
          <cell r="M94" t="str">
            <v>１０６２－１</v>
          </cell>
          <cell r="N94" t="str">
            <v>田</v>
          </cell>
          <cell r="O94" t="str">
            <v>水田</v>
          </cell>
          <cell r="P94">
            <v>570</v>
          </cell>
          <cell r="Q94">
            <v>570</v>
          </cell>
          <cell r="T94" t="str">
            <v>個人</v>
          </cell>
          <cell r="U94" t="str">
            <v>倉林　教一</v>
          </cell>
          <cell r="V94" t="str">
            <v>371-0812</v>
          </cell>
          <cell r="W94" t="str">
            <v>前橋市広瀬町２－３０－１　広瀬第一県営住宅　Ｇ－１０６２</v>
          </cell>
          <cell r="X94" t="str">
            <v>000-000-0000</v>
          </cell>
          <cell r="Y94" t="str">
            <v>080-1186-1339</v>
          </cell>
          <cell r="Z94">
            <v>44713</v>
          </cell>
          <cell r="AA94">
            <v>46538</v>
          </cell>
          <cell r="AB94">
            <v>4</v>
          </cell>
          <cell r="AC94" t="str">
            <v>一括方式</v>
          </cell>
          <cell r="AE94">
            <v>8000</v>
          </cell>
          <cell r="AF94">
            <v>4560</v>
          </cell>
          <cell r="AH94" t="str">
            <v/>
          </cell>
          <cell r="BB94" t="str">
            <v>2022</v>
          </cell>
          <cell r="BD94" t="str">
            <v>農地所有適格法人</v>
          </cell>
          <cell r="BE94" t="str">
            <v>有限会社　三輪農園　代表取締役　三輪　民雄</v>
          </cell>
          <cell r="BF94" t="str">
            <v>379-2147</v>
          </cell>
          <cell r="BG94" t="str">
            <v>前橋市亀里町２２５</v>
          </cell>
          <cell r="BH94" t="str">
            <v>027-265-2376</v>
          </cell>
          <cell r="BI94" t="str">
            <v/>
          </cell>
          <cell r="BJ94">
            <v>44713</v>
          </cell>
          <cell r="BK94">
            <v>46538</v>
          </cell>
          <cell r="BL94">
            <v>4</v>
          </cell>
          <cell r="BM94" t="str">
            <v/>
          </cell>
          <cell r="BN94">
            <v>8000</v>
          </cell>
          <cell r="BO94">
            <v>4560</v>
          </cell>
          <cell r="BP94" t="str">
            <v/>
          </cell>
        </row>
        <row r="95">
          <cell r="D95">
            <v>38</v>
          </cell>
          <cell r="E95">
            <v>2</v>
          </cell>
          <cell r="F95" t="str">
            <v>38-2</v>
          </cell>
          <cell r="G95">
            <v>97</v>
          </cell>
          <cell r="I95" t="str">
            <v>前橋市</v>
          </cell>
          <cell r="J95" t="str">
            <v>前橋市</v>
          </cell>
          <cell r="K95" t="str">
            <v>公田町</v>
          </cell>
          <cell r="L95" t="str">
            <v/>
          </cell>
          <cell r="M95" t="str">
            <v>１０６２－３</v>
          </cell>
          <cell r="N95" t="str">
            <v>田</v>
          </cell>
          <cell r="O95" t="str">
            <v>水田</v>
          </cell>
          <cell r="P95">
            <v>373</v>
          </cell>
          <cell r="Q95">
            <v>373</v>
          </cell>
          <cell r="T95" t="str">
            <v>個人</v>
          </cell>
          <cell r="U95" t="str">
            <v>倉林　教一</v>
          </cell>
          <cell r="V95" t="str">
            <v>371-0812</v>
          </cell>
          <cell r="W95" t="str">
            <v>前橋市広瀬町２－３０－１　広瀬第一県営住宅　Ｇ－１０６２</v>
          </cell>
          <cell r="X95" t="str">
            <v>000-000-0000</v>
          </cell>
          <cell r="Y95" t="str">
            <v>080-1186-1339</v>
          </cell>
          <cell r="Z95">
            <v>44713</v>
          </cell>
          <cell r="AA95">
            <v>46538</v>
          </cell>
          <cell r="AB95">
            <v>4</v>
          </cell>
          <cell r="AC95" t="str">
            <v>一括方式</v>
          </cell>
          <cell r="AE95">
            <v>8000</v>
          </cell>
          <cell r="AF95">
            <v>2984</v>
          </cell>
          <cell r="AH95" t="str">
            <v/>
          </cell>
          <cell r="BB95" t="str">
            <v>2022</v>
          </cell>
          <cell r="BD95" t="str">
            <v>農地所有適格法人</v>
          </cell>
          <cell r="BE95" t="str">
            <v>有限会社　三輪農園　代表取締役　三輪　民雄</v>
          </cell>
          <cell r="BF95" t="str">
            <v>379-2147</v>
          </cell>
          <cell r="BG95" t="str">
            <v>前橋市亀里町２２５</v>
          </cell>
          <cell r="BH95" t="str">
            <v>027-265-2376</v>
          </cell>
          <cell r="BI95" t="str">
            <v/>
          </cell>
          <cell r="BJ95">
            <v>44713</v>
          </cell>
          <cell r="BK95">
            <v>46538</v>
          </cell>
          <cell r="BL95">
            <v>4</v>
          </cell>
          <cell r="BM95" t="str">
            <v/>
          </cell>
          <cell r="BN95">
            <v>8000</v>
          </cell>
          <cell r="BO95">
            <v>2984</v>
          </cell>
          <cell r="BP95" t="str">
            <v/>
          </cell>
        </row>
        <row r="96">
          <cell r="D96">
            <v>38</v>
          </cell>
          <cell r="E96">
            <v>3</v>
          </cell>
          <cell r="F96" t="str">
            <v>38-3</v>
          </cell>
          <cell r="G96">
            <v>98</v>
          </cell>
          <cell r="I96" t="str">
            <v>前橋市</v>
          </cell>
          <cell r="J96" t="str">
            <v>前橋市</v>
          </cell>
          <cell r="K96" t="str">
            <v>公田町</v>
          </cell>
          <cell r="L96" t="str">
            <v/>
          </cell>
          <cell r="M96" t="str">
            <v>１０６２－４</v>
          </cell>
          <cell r="N96" t="str">
            <v>田</v>
          </cell>
          <cell r="O96" t="str">
            <v>水田</v>
          </cell>
          <cell r="P96">
            <v>420</v>
          </cell>
          <cell r="Q96">
            <v>420</v>
          </cell>
          <cell r="T96" t="str">
            <v>個人</v>
          </cell>
          <cell r="U96" t="str">
            <v>倉林　教一</v>
          </cell>
          <cell r="V96" t="str">
            <v>371-0812</v>
          </cell>
          <cell r="W96" t="str">
            <v>前橋市広瀬町２－３０－１　広瀬第一県営住宅　Ｇ－１０６２</v>
          </cell>
          <cell r="X96" t="str">
            <v>000-000-0000</v>
          </cell>
          <cell r="Y96" t="str">
            <v>080-1186-1339</v>
          </cell>
          <cell r="Z96">
            <v>44713</v>
          </cell>
          <cell r="AA96">
            <v>46538</v>
          </cell>
          <cell r="AB96">
            <v>4</v>
          </cell>
          <cell r="AC96" t="str">
            <v>一括方式</v>
          </cell>
          <cell r="AE96">
            <v>8000</v>
          </cell>
          <cell r="AF96">
            <v>3360</v>
          </cell>
          <cell r="AH96" t="str">
            <v/>
          </cell>
          <cell r="BB96" t="str">
            <v>2022</v>
          </cell>
          <cell r="BD96" t="str">
            <v>農地所有適格法人</v>
          </cell>
          <cell r="BE96" t="str">
            <v>有限会社　三輪農園　代表取締役　三輪　民雄</v>
          </cell>
          <cell r="BF96" t="str">
            <v>379-2147</v>
          </cell>
          <cell r="BG96" t="str">
            <v>前橋市亀里町２２５</v>
          </cell>
          <cell r="BH96" t="str">
            <v>027-265-2376</v>
          </cell>
          <cell r="BI96" t="str">
            <v/>
          </cell>
          <cell r="BJ96">
            <v>44713</v>
          </cell>
          <cell r="BK96">
            <v>46538</v>
          </cell>
          <cell r="BL96">
            <v>4</v>
          </cell>
          <cell r="BM96" t="str">
            <v/>
          </cell>
          <cell r="BN96">
            <v>8000</v>
          </cell>
          <cell r="BO96">
            <v>3360</v>
          </cell>
          <cell r="BP96" t="str">
            <v/>
          </cell>
        </row>
        <row r="97">
          <cell r="D97">
            <v>38</v>
          </cell>
          <cell r="E97">
            <v>4</v>
          </cell>
          <cell r="F97" t="str">
            <v>38-4</v>
          </cell>
          <cell r="G97">
            <v>99</v>
          </cell>
          <cell r="I97" t="str">
            <v>前橋市</v>
          </cell>
          <cell r="J97" t="str">
            <v>前橋市</v>
          </cell>
          <cell r="K97" t="str">
            <v>公田町</v>
          </cell>
          <cell r="L97" t="str">
            <v/>
          </cell>
          <cell r="M97" t="str">
            <v>１０６２－５</v>
          </cell>
          <cell r="N97" t="str">
            <v>田</v>
          </cell>
          <cell r="O97" t="str">
            <v>水田</v>
          </cell>
          <cell r="P97">
            <v>334</v>
          </cell>
          <cell r="Q97">
            <v>334</v>
          </cell>
          <cell r="T97" t="str">
            <v>個人</v>
          </cell>
          <cell r="U97" t="str">
            <v>倉林　教一</v>
          </cell>
          <cell r="V97" t="str">
            <v>371-0812</v>
          </cell>
          <cell r="W97" t="str">
            <v>前橋市広瀬町２－３０－１　広瀬第一県営住宅　Ｇ－１０６２</v>
          </cell>
          <cell r="X97" t="str">
            <v>000-000-0000</v>
          </cell>
          <cell r="Y97" t="str">
            <v>080-1186-1339</v>
          </cell>
          <cell r="Z97">
            <v>44713</v>
          </cell>
          <cell r="AA97">
            <v>46538</v>
          </cell>
          <cell r="AB97">
            <v>4</v>
          </cell>
          <cell r="AC97" t="str">
            <v>一括方式</v>
          </cell>
          <cell r="AE97">
            <v>8000</v>
          </cell>
          <cell r="AF97">
            <v>2672</v>
          </cell>
          <cell r="AH97" t="str">
            <v/>
          </cell>
          <cell r="BB97" t="str">
            <v>2022</v>
          </cell>
          <cell r="BD97" t="str">
            <v>農地所有適格法人</v>
          </cell>
          <cell r="BE97" t="str">
            <v>有限会社　三輪農園　代表取締役　三輪　民雄</v>
          </cell>
          <cell r="BF97" t="str">
            <v>379-2147</v>
          </cell>
          <cell r="BG97" t="str">
            <v>前橋市亀里町２２５</v>
          </cell>
          <cell r="BH97" t="str">
            <v>027-265-2376</v>
          </cell>
          <cell r="BI97" t="str">
            <v/>
          </cell>
          <cell r="BJ97">
            <v>44713</v>
          </cell>
          <cell r="BK97">
            <v>46538</v>
          </cell>
          <cell r="BL97">
            <v>4</v>
          </cell>
          <cell r="BM97" t="str">
            <v/>
          </cell>
          <cell r="BN97">
            <v>8000</v>
          </cell>
          <cell r="BO97">
            <v>2672</v>
          </cell>
          <cell r="BP97" t="str">
            <v/>
          </cell>
        </row>
        <row r="98">
          <cell r="D98">
            <v>38</v>
          </cell>
          <cell r="E98">
            <v>5</v>
          </cell>
          <cell r="F98" t="str">
            <v>38-5</v>
          </cell>
          <cell r="G98">
            <v>100</v>
          </cell>
          <cell r="I98" t="str">
            <v>前橋市</v>
          </cell>
          <cell r="J98" t="str">
            <v>前橋市</v>
          </cell>
          <cell r="K98" t="str">
            <v>公田町</v>
          </cell>
          <cell r="L98" t="str">
            <v/>
          </cell>
          <cell r="M98" t="str">
            <v>１０６２－６</v>
          </cell>
          <cell r="N98" t="str">
            <v>田</v>
          </cell>
          <cell r="O98" t="str">
            <v>水田</v>
          </cell>
          <cell r="P98">
            <v>328</v>
          </cell>
          <cell r="Q98">
            <v>328</v>
          </cell>
          <cell r="T98" t="str">
            <v>個人</v>
          </cell>
          <cell r="U98" t="str">
            <v>倉林　教一</v>
          </cell>
          <cell r="V98" t="str">
            <v>371-0812</v>
          </cell>
          <cell r="W98" t="str">
            <v>前橋市広瀬町２－３０－１　広瀬第一県営住宅　Ｇ－１０６２</v>
          </cell>
          <cell r="X98" t="str">
            <v>000-000-0000</v>
          </cell>
          <cell r="Y98" t="str">
            <v>080-1186-1339</v>
          </cell>
          <cell r="Z98">
            <v>44713</v>
          </cell>
          <cell r="AA98">
            <v>46538</v>
          </cell>
          <cell r="AB98">
            <v>4</v>
          </cell>
          <cell r="AC98" t="str">
            <v>一括方式</v>
          </cell>
          <cell r="AE98">
            <v>8000</v>
          </cell>
          <cell r="AF98">
            <v>2624</v>
          </cell>
          <cell r="AH98" t="str">
            <v/>
          </cell>
          <cell r="BB98" t="str">
            <v>2022</v>
          </cell>
          <cell r="BD98" t="str">
            <v>農地所有適格法人</v>
          </cell>
          <cell r="BE98" t="str">
            <v>有限会社　三輪農園　代表取締役　三輪　民雄</v>
          </cell>
          <cell r="BF98" t="str">
            <v>379-2147</v>
          </cell>
          <cell r="BG98" t="str">
            <v>前橋市亀里町２２５</v>
          </cell>
          <cell r="BH98" t="str">
            <v>027-265-2376</v>
          </cell>
          <cell r="BI98" t="str">
            <v/>
          </cell>
          <cell r="BJ98">
            <v>44713</v>
          </cell>
          <cell r="BK98">
            <v>46538</v>
          </cell>
          <cell r="BL98">
            <v>4</v>
          </cell>
          <cell r="BM98" t="str">
            <v/>
          </cell>
          <cell r="BN98">
            <v>8000</v>
          </cell>
          <cell r="BO98">
            <v>2624</v>
          </cell>
          <cell r="BP98" t="str">
            <v/>
          </cell>
        </row>
        <row r="99">
          <cell r="D99">
            <v>38</v>
          </cell>
          <cell r="E99">
            <v>6</v>
          </cell>
          <cell r="F99" t="str">
            <v>38-6</v>
          </cell>
          <cell r="G99">
            <v>101</v>
          </cell>
          <cell r="I99" t="str">
            <v>前橋市</v>
          </cell>
          <cell r="J99" t="str">
            <v>前橋市</v>
          </cell>
          <cell r="K99" t="str">
            <v>公田町</v>
          </cell>
          <cell r="L99" t="str">
            <v/>
          </cell>
          <cell r="M99" t="str">
            <v>１０６２－７</v>
          </cell>
          <cell r="N99" t="str">
            <v>田</v>
          </cell>
          <cell r="O99" t="str">
            <v>水田</v>
          </cell>
          <cell r="P99">
            <v>155</v>
          </cell>
          <cell r="Q99">
            <v>155</v>
          </cell>
          <cell r="T99" t="str">
            <v>個人</v>
          </cell>
          <cell r="U99" t="str">
            <v>倉林　教一</v>
          </cell>
          <cell r="V99" t="str">
            <v>371-0812</v>
          </cell>
          <cell r="W99" t="str">
            <v>前橋市広瀬町２－３０－１　広瀬第一県営住宅　Ｇ－１０６２</v>
          </cell>
          <cell r="X99" t="str">
            <v>000-000-0000</v>
          </cell>
          <cell r="Y99" t="str">
            <v>080-1186-1339</v>
          </cell>
          <cell r="Z99">
            <v>44713</v>
          </cell>
          <cell r="AA99">
            <v>46538</v>
          </cell>
          <cell r="AB99">
            <v>4</v>
          </cell>
          <cell r="AC99" t="str">
            <v>一括方式</v>
          </cell>
          <cell r="AE99">
            <v>8000</v>
          </cell>
          <cell r="AF99">
            <v>1240</v>
          </cell>
          <cell r="AH99" t="str">
            <v/>
          </cell>
          <cell r="BB99" t="str">
            <v>2022</v>
          </cell>
          <cell r="BD99" t="str">
            <v>農地所有適格法人</v>
          </cell>
          <cell r="BE99" t="str">
            <v>有限会社　三輪農園　代表取締役　三輪　民雄</v>
          </cell>
          <cell r="BF99" t="str">
            <v>379-2147</v>
          </cell>
          <cell r="BG99" t="str">
            <v>前橋市亀里町２２５</v>
          </cell>
          <cell r="BH99" t="str">
            <v>027-265-2376</v>
          </cell>
          <cell r="BI99" t="str">
            <v/>
          </cell>
          <cell r="BJ99">
            <v>44713</v>
          </cell>
          <cell r="BK99">
            <v>46538</v>
          </cell>
          <cell r="BL99">
            <v>4</v>
          </cell>
          <cell r="BM99" t="str">
            <v/>
          </cell>
          <cell r="BN99">
            <v>8000</v>
          </cell>
          <cell r="BO99">
            <v>1240</v>
          </cell>
          <cell r="BP99" t="str">
            <v/>
          </cell>
        </row>
        <row r="100">
          <cell r="D100">
            <v>38</v>
          </cell>
          <cell r="E100">
            <v>7</v>
          </cell>
          <cell r="F100" t="str">
            <v>38-7</v>
          </cell>
          <cell r="G100">
            <v>102</v>
          </cell>
          <cell r="I100" t="str">
            <v>前橋市</v>
          </cell>
          <cell r="J100" t="str">
            <v>前橋市</v>
          </cell>
          <cell r="K100" t="str">
            <v>公田町</v>
          </cell>
          <cell r="L100" t="str">
            <v/>
          </cell>
          <cell r="M100" t="str">
            <v>１０６２－８</v>
          </cell>
          <cell r="N100" t="str">
            <v>田</v>
          </cell>
          <cell r="O100" t="str">
            <v>水田</v>
          </cell>
          <cell r="P100">
            <v>99</v>
          </cell>
          <cell r="Q100">
            <v>99</v>
          </cell>
          <cell r="T100" t="str">
            <v>個人</v>
          </cell>
          <cell r="U100" t="str">
            <v>倉林　教一</v>
          </cell>
          <cell r="V100" t="str">
            <v>371-0812</v>
          </cell>
          <cell r="W100" t="str">
            <v>前橋市広瀬町２－３０－１　広瀬第一県営住宅　Ｇ－１０６２</v>
          </cell>
          <cell r="X100" t="str">
            <v>000-000-0000</v>
          </cell>
          <cell r="Y100" t="str">
            <v>080-1186-1339</v>
          </cell>
          <cell r="Z100">
            <v>44713</v>
          </cell>
          <cell r="AA100">
            <v>46538</v>
          </cell>
          <cell r="AB100">
            <v>4</v>
          </cell>
          <cell r="AC100" t="str">
            <v>一括方式</v>
          </cell>
          <cell r="AE100">
            <v>8000</v>
          </cell>
          <cell r="AF100">
            <v>792</v>
          </cell>
          <cell r="AH100" t="str">
            <v/>
          </cell>
          <cell r="BB100" t="str">
            <v>2022</v>
          </cell>
          <cell r="BD100" t="str">
            <v>農地所有適格法人</v>
          </cell>
          <cell r="BE100" t="str">
            <v>有限会社　三輪農園　代表取締役　三輪　民雄</v>
          </cell>
          <cell r="BF100" t="str">
            <v>379-2147</v>
          </cell>
          <cell r="BG100" t="str">
            <v>前橋市亀里町２２５</v>
          </cell>
          <cell r="BH100" t="str">
            <v>027-265-2376</v>
          </cell>
          <cell r="BI100" t="str">
            <v/>
          </cell>
          <cell r="BJ100">
            <v>44713</v>
          </cell>
          <cell r="BK100">
            <v>46538</v>
          </cell>
          <cell r="BL100">
            <v>4</v>
          </cell>
          <cell r="BM100" t="str">
            <v/>
          </cell>
          <cell r="BN100">
            <v>8000</v>
          </cell>
          <cell r="BO100">
            <v>792</v>
          </cell>
          <cell r="BP100" t="str">
            <v/>
          </cell>
        </row>
        <row r="101">
          <cell r="D101">
            <v>39</v>
          </cell>
          <cell r="E101">
            <v>1</v>
          </cell>
          <cell r="F101" t="str">
            <v>39-1</v>
          </cell>
          <cell r="G101">
            <v>103</v>
          </cell>
          <cell r="I101" t="str">
            <v>前橋市</v>
          </cell>
          <cell r="J101" t="str">
            <v>前橋市</v>
          </cell>
          <cell r="K101" t="str">
            <v>新堀町</v>
          </cell>
          <cell r="L101" t="str">
            <v/>
          </cell>
          <cell r="M101" t="str">
            <v>１６０－１</v>
          </cell>
          <cell r="N101" t="str">
            <v>田</v>
          </cell>
          <cell r="O101" t="str">
            <v>水田</v>
          </cell>
          <cell r="P101">
            <v>1982</v>
          </cell>
          <cell r="Q101">
            <v>1982</v>
          </cell>
          <cell r="T101" t="str">
            <v>個人</v>
          </cell>
          <cell r="U101" t="str">
            <v>村田　尚子</v>
          </cell>
          <cell r="V101" t="str">
            <v>379-2143</v>
          </cell>
          <cell r="W101" t="str">
            <v>前橋市新堀町１９４</v>
          </cell>
          <cell r="X101" t="str">
            <v>027-265-2200</v>
          </cell>
          <cell r="Y101" t="str">
            <v/>
          </cell>
          <cell r="Z101">
            <v>44713</v>
          </cell>
          <cell r="AA101">
            <v>48365</v>
          </cell>
          <cell r="AB101">
            <v>9</v>
          </cell>
          <cell r="AC101" t="str">
            <v>一括方式</v>
          </cell>
          <cell r="AE101">
            <v>0</v>
          </cell>
          <cell r="AF101">
            <v>0</v>
          </cell>
          <cell r="AH101" t="str">
            <v/>
          </cell>
          <cell r="BB101" t="str">
            <v>2022</v>
          </cell>
          <cell r="BD101" t="str">
            <v/>
          </cell>
          <cell r="BE101" t="str">
            <v>農事組合法人　新堀　代表理事　田村　光弘</v>
          </cell>
          <cell r="BF101" t="str">
            <v>379-2143</v>
          </cell>
          <cell r="BG101" t="str">
            <v>前橋市新堀町２３４－５</v>
          </cell>
          <cell r="BH101" t="str">
            <v>027-265-1562</v>
          </cell>
          <cell r="BI101" t="str">
            <v/>
          </cell>
          <cell r="BJ101">
            <v>44713</v>
          </cell>
          <cell r="BK101">
            <v>48365</v>
          </cell>
          <cell r="BL101">
            <v>9</v>
          </cell>
          <cell r="BM101" t="str">
            <v/>
          </cell>
          <cell r="BN101">
            <v>0</v>
          </cell>
          <cell r="BO101">
            <v>0</v>
          </cell>
          <cell r="BP101" t="str">
            <v/>
          </cell>
        </row>
        <row r="102">
          <cell r="D102">
            <v>40</v>
          </cell>
          <cell r="E102">
            <v>1</v>
          </cell>
          <cell r="F102" t="str">
            <v>40-1</v>
          </cell>
          <cell r="G102">
            <v>104</v>
          </cell>
          <cell r="I102" t="str">
            <v>前橋市</v>
          </cell>
          <cell r="J102" t="str">
            <v>前橋市</v>
          </cell>
          <cell r="K102" t="str">
            <v>富士見町漆窪</v>
          </cell>
          <cell r="L102" t="str">
            <v/>
          </cell>
          <cell r="M102" t="str">
            <v>２４２－１</v>
          </cell>
          <cell r="N102" t="str">
            <v>畑</v>
          </cell>
          <cell r="O102" t="str">
            <v>普通畑</v>
          </cell>
          <cell r="P102">
            <v>1188</v>
          </cell>
          <cell r="Q102">
            <v>1188</v>
          </cell>
          <cell r="T102" t="str">
            <v>個人</v>
          </cell>
          <cell r="U102" t="str">
            <v>太刀川　勲江</v>
          </cell>
          <cell r="V102" t="str">
            <v>371-0802</v>
          </cell>
          <cell r="W102" t="str">
            <v>前橋市天川町３２－１</v>
          </cell>
          <cell r="X102" t="str">
            <v>027-223-3960</v>
          </cell>
          <cell r="Y102" t="str">
            <v/>
          </cell>
          <cell r="Z102">
            <v>44713</v>
          </cell>
          <cell r="AA102">
            <v>46538</v>
          </cell>
          <cell r="AB102">
            <v>5</v>
          </cell>
          <cell r="AC102" t="str">
            <v>一括方式</v>
          </cell>
          <cell r="AE102">
            <v>0</v>
          </cell>
          <cell r="AF102">
            <v>0</v>
          </cell>
          <cell r="AH102" t="str">
            <v/>
          </cell>
          <cell r="BB102" t="str">
            <v>2022</v>
          </cell>
          <cell r="BD102" t="str">
            <v>農地所有適格法人</v>
          </cell>
          <cell r="BE102" t="str">
            <v>Ｄｒ．ＧＲＥＥＮ　株式会社　代表取締役　奈良　輝久</v>
          </cell>
          <cell r="BF102" t="str">
            <v>371-0101</v>
          </cell>
          <cell r="BG102" t="str">
            <v>前橋市富士見町赤城山１２０４－１１５</v>
          </cell>
          <cell r="BH102" t="str">
            <v>027-288-5181</v>
          </cell>
          <cell r="BI102" t="str">
            <v/>
          </cell>
          <cell r="BJ102">
            <v>44713</v>
          </cell>
          <cell r="BK102">
            <v>46538</v>
          </cell>
          <cell r="BL102">
            <v>5</v>
          </cell>
          <cell r="BM102" t="str">
            <v/>
          </cell>
          <cell r="BN102">
            <v>0</v>
          </cell>
          <cell r="BO102">
            <v>0</v>
          </cell>
          <cell r="BP102" t="str">
            <v/>
          </cell>
        </row>
        <row r="103">
          <cell r="D103">
            <v>40</v>
          </cell>
          <cell r="E103">
            <v>2</v>
          </cell>
          <cell r="F103" t="str">
            <v>40-2</v>
          </cell>
          <cell r="G103">
            <v>105</v>
          </cell>
          <cell r="I103" t="str">
            <v>前橋市</v>
          </cell>
          <cell r="J103" t="str">
            <v>前橋市</v>
          </cell>
          <cell r="K103" t="str">
            <v>富士見町漆窪</v>
          </cell>
          <cell r="L103" t="str">
            <v/>
          </cell>
          <cell r="M103" t="str">
            <v>２４７－１</v>
          </cell>
          <cell r="N103" t="str">
            <v>畑</v>
          </cell>
          <cell r="O103" t="str">
            <v>普通畑</v>
          </cell>
          <cell r="P103">
            <v>541</v>
          </cell>
          <cell r="Q103">
            <v>541</v>
          </cell>
          <cell r="T103" t="str">
            <v>個人</v>
          </cell>
          <cell r="U103" t="str">
            <v>太刀川　勲江</v>
          </cell>
          <cell r="V103" t="str">
            <v>371-0802</v>
          </cell>
          <cell r="W103" t="str">
            <v>前橋市天川町３２－１</v>
          </cell>
          <cell r="X103" t="str">
            <v>027-223-3960</v>
          </cell>
          <cell r="Y103" t="str">
            <v/>
          </cell>
          <cell r="Z103">
            <v>44713</v>
          </cell>
          <cell r="AA103">
            <v>46538</v>
          </cell>
          <cell r="AB103">
            <v>5</v>
          </cell>
          <cell r="AC103" t="str">
            <v>一括方式</v>
          </cell>
          <cell r="AE103">
            <v>0</v>
          </cell>
          <cell r="AF103">
            <v>0</v>
          </cell>
          <cell r="AH103" t="str">
            <v/>
          </cell>
          <cell r="BB103" t="str">
            <v>2022</v>
          </cell>
          <cell r="BD103" t="str">
            <v>農地所有適格法人</v>
          </cell>
          <cell r="BE103" t="str">
            <v>Ｄｒ．ＧＲＥＥＮ　株式会社　代表取締役　奈良　輝久</v>
          </cell>
          <cell r="BF103" t="str">
            <v>371-0101</v>
          </cell>
          <cell r="BG103" t="str">
            <v>前橋市富士見町赤城山１２０４－１１５</v>
          </cell>
          <cell r="BH103" t="str">
            <v>027-288-5181</v>
          </cell>
          <cell r="BI103" t="str">
            <v/>
          </cell>
          <cell r="BJ103">
            <v>44713</v>
          </cell>
          <cell r="BK103">
            <v>46538</v>
          </cell>
          <cell r="BL103">
            <v>5</v>
          </cell>
          <cell r="BM103" t="str">
            <v/>
          </cell>
          <cell r="BN103">
            <v>0</v>
          </cell>
          <cell r="BO103">
            <v>0</v>
          </cell>
          <cell r="BP103" t="str">
            <v/>
          </cell>
        </row>
        <row r="104">
          <cell r="D104">
            <v>40</v>
          </cell>
          <cell r="E104">
            <v>3</v>
          </cell>
          <cell r="F104" t="str">
            <v>40-3</v>
          </cell>
          <cell r="G104">
            <v>106</v>
          </cell>
          <cell r="I104" t="str">
            <v>前橋市</v>
          </cell>
          <cell r="J104" t="str">
            <v>前橋市</v>
          </cell>
          <cell r="K104" t="str">
            <v>富士見町漆窪</v>
          </cell>
          <cell r="L104" t="str">
            <v/>
          </cell>
          <cell r="M104" t="str">
            <v>２４８－１</v>
          </cell>
          <cell r="N104" t="str">
            <v>畑</v>
          </cell>
          <cell r="O104" t="str">
            <v>普通畑</v>
          </cell>
          <cell r="P104">
            <v>1339</v>
          </cell>
          <cell r="Q104">
            <v>1339</v>
          </cell>
          <cell r="T104" t="str">
            <v>個人</v>
          </cell>
          <cell r="U104" t="str">
            <v>太刀川　勲江</v>
          </cell>
          <cell r="V104" t="str">
            <v>371-0802</v>
          </cell>
          <cell r="W104" t="str">
            <v>前橋市天川町３２－１</v>
          </cell>
          <cell r="X104" t="str">
            <v>027-223-3960</v>
          </cell>
          <cell r="Y104" t="str">
            <v/>
          </cell>
          <cell r="Z104">
            <v>44713</v>
          </cell>
          <cell r="AA104">
            <v>46538</v>
          </cell>
          <cell r="AB104">
            <v>5</v>
          </cell>
          <cell r="AC104" t="str">
            <v>一括方式</v>
          </cell>
          <cell r="AE104">
            <v>0</v>
          </cell>
          <cell r="AF104">
            <v>0</v>
          </cell>
          <cell r="AH104" t="str">
            <v/>
          </cell>
          <cell r="BB104" t="str">
            <v>2022</v>
          </cell>
          <cell r="BD104" t="str">
            <v>農地所有適格法人</v>
          </cell>
          <cell r="BE104" t="str">
            <v>Ｄｒ．ＧＲＥＥＮ　株式会社　代表取締役　奈良　輝久</v>
          </cell>
          <cell r="BF104" t="str">
            <v>371-0101</v>
          </cell>
          <cell r="BG104" t="str">
            <v>前橋市富士見町赤城山１２０４－１１５</v>
          </cell>
          <cell r="BH104" t="str">
            <v>027-288-5181</v>
          </cell>
          <cell r="BI104" t="str">
            <v/>
          </cell>
          <cell r="BJ104">
            <v>44713</v>
          </cell>
          <cell r="BK104">
            <v>46538</v>
          </cell>
          <cell r="BL104">
            <v>5</v>
          </cell>
          <cell r="BM104" t="str">
            <v/>
          </cell>
          <cell r="BN104">
            <v>0</v>
          </cell>
          <cell r="BO104">
            <v>0</v>
          </cell>
          <cell r="BP104" t="str">
            <v/>
          </cell>
        </row>
        <row r="105">
          <cell r="D105">
            <v>40</v>
          </cell>
          <cell r="E105">
            <v>4</v>
          </cell>
          <cell r="F105" t="str">
            <v>40-4</v>
          </cell>
          <cell r="G105">
            <v>107</v>
          </cell>
          <cell r="I105" t="str">
            <v>前橋市</v>
          </cell>
          <cell r="J105" t="str">
            <v>前橋市</v>
          </cell>
          <cell r="K105" t="str">
            <v>富士見町漆窪</v>
          </cell>
          <cell r="L105" t="str">
            <v/>
          </cell>
          <cell r="M105" t="str">
            <v>２５５－１</v>
          </cell>
          <cell r="N105" t="str">
            <v>畑</v>
          </cell>
          <cell r="O105" t="str">
            <v>普通畑</v>
          </cell>
          <cell r="P105">
            <v>913</v>
          </cell>
          <cell r="Q105">
            <v>913</v>
          </cell>
          <cell r="T105" t="str">
            <v>個人</v>
          </cell>
          <cell r="U105" t="str">
            <v>太刀川　勲江</v>
          </cell>
          <cell r="V105" t="str">
            <v>371-0802</v>
          </cell>
          <cell r="W105" t="str">
            <v>前橋市天川町３２－１</v>
          </cell>
          <cell r="X105" t="str">
            <v>027-223-3960</v>
          </cell>
          <cell r="Y105" t="str">
            <v/>
          </cell>
          <cell r="Z105">
            <v>44713</v>
          </cell>
          <cell r="AA105">
            <v>46538</v>
          </cell>
          <cell r="AB105">
            <v>5</v>
          </cell>
          <cell r="AC105" t="str">
            <v>一括方式</v>
          </cell>
          <cell r="AE105">
            <v>0</v>
          </cell>
          <cell r="AF105">
            <v>0</v>
          </cell>
          <cell r="AH105" t="str">
            <v/>
          </cell>
          <cell r="BB105" t="str">
            <v>2022</v>
          </cell>
          <cell r="BD105" t="str">
            <v>農地所有適格法人</v>
          </cell>
          <cell r="BE105" t="str">
            <v>Ｄｒ．ＧＲＥＥＮ　株式会社　代表取締役　奈良　輝久</v>
          </cell>
          <cell r="BF105" t="str">
            <v>371-0101</v>
          </cell>
          <cell r="BG105" t="str">
            <v>前橋市富士見町赤城山１２０４－１１５</v>
          </cell>
          <cell r="BH105" t="str">
            <v>027-288-5181</v>
          </cell>
          <cell r="BI105" t="str">
            <v/>
          </cell>
          <cell r="BJ105">
            <v>44713</v>
          </cell>
          <cell r="BK105">
            <v>46538</v>
          </cell>
          <cell r="BL105">
            <v>5</v>
          </cell>
          <cell r="BM105" t="str">
            <v/>
          </cell>
          <cell r="BN105">
            <v>0</v>
          </cell>
          <cell r="BO105">
            <v>0</v>
          </cell>
          <cell r="BP105" t="str">
            <v/>
          </cell>
        </row>
        <row r="106">
          <cell r="D106">
            <v>40</v>
          </cell>
          <cell r="E106">
            <v>5</v>
          </cell>
          <cell r="F106" t="str">
            <v>40-5</v>
          </cell>
          <cell r="G106">
            <v>108</v>
          </cell>
          <cell r="I106" t="str">
            <v>前橋市</v>
          </cell>
          <cell r="J106" t="str">
            <v>前橋市</v>
          </cell>
          <cell r="K106" t="str">
            <v>富士見町漆窪</v>
          </cell>
          <cell r="L106" t="str">
            <v/>
          </cell>
          <cell r="M106" t="str">
            <v>２７０－１</v>
          </cell>
          <cell r="N106" t="str">
            <v>畑</v>
          </cell>
          <cell r="O106" t="str">
            <v>普通畑</v>
          </cell>
          <cell r="P106">
            <v>1027</v>
          </cell>
          <cell r="Q106">
            <v>1027</v>
          </cell>
          <cell r="T106" t="str">
            <v>個人</v>
          </cell>
          <cell r="U106" t="str">
            <v>太刀川　勲江</v>
          </cell>
          <cell r="V106" t="str">
            <v>371-0802</v>
          </cell>
          <cell r="W106" t="str">
            <v>前橋市天川町３２－１</v>
          </cell>
          <cell r="X106" t="str">
            <v>027-223-3960</v>
          </cell>
          <cell r="Y106" t="str">
            <v/>
          </cell>
          <cell r="Z106">
            <v>44713</v>
          </cell>
          <cell r="AA106">
            <v>46538</v>
          </cell>
          <cell r="AB106">
            <v>5</v>
          </cell>
          <cell r="AC106" t="str">
            <v>一括方式</v>
          </cell>
          <cell r="AE106">
            <v>0</v>
          </cell>
          <cell r="AF106">
            <v>0</v>
          </cell>
          <cell r="AH106" t="str">
            <v/>
          </cell>
          <cell r="BB106" t="str">
            <v>2022</v>
          </cell>
          <cell r="BD106" t="str">
            <v>農地所有適格法人</v>
          </cell>
          <cell r="BE106" t="str">
            <v>Ｄｒ．ＧＲＥＥＮ　株式会社　代表取締役　奈良　輝久</v>
          </cell>
          <cell r="BF106" t="str">
            <v>371-0101</v>
          </cell>
          <cell r="BG106" t="str">
            <v>前橋市富士見町赤城山１２０４－１１５</v>
          </cell>
          <cell r="BH106" t="str">
            <v>027-288-5181</v>
          </cell>
          <cell r="BI106" t="str">
            <v/>
          </cell>
          <cell r="BJ106">
            <v>44713</v>
          </cell>
          <cell r="BK106">
            <v>46538</v>
          </cell>
          <cell r="BL106">
            <v>5</v>
          </cell>
          <cell r="BM106" t="str">
            <v/>
          </cell>
          <cell r="BN106">
            <v>0</v>
          </cell>
          <cell r="BO106">
            <v>0</v>
          </cell>
          <cell r="BP106" t="str">
            <v/>
          </cell>
        </row>
        <row r="107">
          <cell r="D107">
            <v>40</v>
          </cell>
          <cell r="E107">
            <v>6</v>
          </cell>
          <cell r="F107" t="str">
            <v>40-6</v>
          </cell>
          <cell r="G107">
            <v>109</v>
          </cell>
          <cell r="I107" t="str">
            <v>前橋市</v>
          </cell>
          <cell r="J107" t="str">
            <v>前橋市</v>
          </cell>
          <cell r="K107" t="str">
            <v>富士見町漆窪</v>
          </cell>
          <cell r="L107" t="str">
            <v/>
          </cell>
          <cell r="M107" t="str">
            <v>２７２－１</v>
          </cell>
          <cell r="N107" t="str">
            <v>畑</v>
          </cell>
          <cell r="O107" t="str">
            <v>普通畑</v>
          </cell>
          <cell r="P107">
            <v>959</v>
          </cell>
          <cell r="Q107">
            <v>959</v>
          </cell>
          <cell r="T107" t="str">
            <v>個人</v>
          </cell>
          <cell r="U107" t="str">
            <v>太刀川　勲江</v>
          </cell>
          <cell r="V107" t="str">
            <v>371-0802</v>
          </cell>
          <cell r="W107" t="str">
            <v>前橋市天川町３２－１</v>
          </cell>
          <cell r="X107" t="str">
            <v>027-223-3960</v>
          </cell>
          <cell r="Y107" t="str">
            <v/>
          </cell>
          <cell r="Z107">
            <v>44713</v>
          </cell>
          <cell r="AA107">
            <v>46538</v>
          </cell>
          <cell r="AB107">
            <v>5</v>
          </cell>
          <cell r="AC107" t="str">
            <v>一括方式</v>
          </cell>
          <cell r="AE107">
            <v>0</v>
          </cell>
          <cell r="AF107">
            <v>0</v>
          </cell>
          <cell r="AH107" t="str">
            <v/>
          </cell>
          <cell r="BB107" t="str">
            <v>2022</v>
          </cell>
          <cell r="BD107" t="str">
            <v>農地所有適格法人</v>
          </cell>
          <cell r="BE107" t="str">
            <v>Ｄｒ．ＧＲＥＥＮ　株式会社　代表取締役　奈良　輝久</v>
          </cell>
          <cell r="BF107" t="str">
            <v>371-0101</v>
          </cell>
          <cell r="BG107" t="str">
            <v>前橋市富士見町赤城山１２０４－１１５</v>
          </cell>
          <cell r="BH107" t="str">
            <v>027-288-5181</v>
          </cell>
          <cell r="BI107" t="str">
            <v/>
          </cell>
          <cell r="BJ107">
            <v>44713</v>
          </cell>
          <cell r="BK107">
            <v>46538</v>
          </cell>
          <cell r="BL107">
            <v>5</v>
          </cell>
          <cell r="BM107" t="str">
            <v/>
          </cell>
          <cell r="BN107">
            <v>0</v>
          </cell>
          <cell r="BO107">
            <v>0</v>
          </cell>
          <cell r="BP107" t="str">
            <v/>
          </cell>
        </row>
        <row r="108">
          <cell r="D108">
            <v>41</v>
          </cell>
          <cell r="E108">
            <v>1</v>
          </cell>
          <cell r="F108" t="str">
            <v>41-1</v>
          </cell>
          <cell r="G108">
            <v>110</v>
          </cell>
          <cell r="I108" t="str">
            <v>前橋市</v>
          </cell>
          <cell r="J108" t="str">
            <v>前橋市</v>
          </cell>
          <cell r="K108" t="str">
            <v>富田町</v>
          </cell>
          <cell r="L108" t="str">
            <v/>
          </cell>
          <cell r="M108" t="str">
            <v>２６０</v>
          </cell>
          <cell r="N108" t="str">
            <v>田</v>
          </cell>
          <cell r="O108" t="str">
            <v>水田</v>
          </cell>
          <cell r="P108">
            <v>2847</v>
          </cell>
          <cell r="Q108">
            <v>2847</v>
          </cell>
          <cell r="T108" t="str">
            <v>個人</v>
          </cell>
          <cell r="U108" t="str">
            <v>大嶋　泰治</v>
          </cell>
          <cell r="V108" t="str">
            <v>379-2161</v>
          </cell>
          <cell r="W108" t="str">
            <v>前橋市富田町７８２－２</v>
          </cell>
          <cell r="X108" t="str">
            <v>027-268-1702</v>
          </cell>
          <cell r="Y108" t="str">
            <v/>
          </cell>
          <cell r="Z108">
            <v>44713</v>
          </cell>
          <cell r="AA108">
            <v>48365</v>
          </cell>
          <cell r="AB108">
            <v>10</v>
          </cell>
          <cell r="AC108" t="str">
            <v>一括方式</v>
          </cell>
          <cell r="AE108">
            <v>0</v>
          </cell>
          <cell r="AF108">
            <v>0</v>
          </cell>
          <cell r="AH108" t="str">
            <v/>
          </cell>
          <cell r="BB108" t="str">
            <v>2022</v>
          </cell>
          <cell r="BD108" t="str">
            <v>農地所有適格法人</v>
          </cell>
          <cell r="BE108" t="str">
            <v>農事組合法人　富田　代表理事　吉田　惣蔵</v>
          </cell>
          <cell r="BF108" t="str">
            <v>379-2161</v>
          </cell>
          <cell r="BG108" t="str">
            <v>前橋市富田町１２３６－１</v>
          </cell>
          <cell r="BH108" t="str">
            <v>027-268-0697</v>
          </cell>
          <cell r="BI108" t="str">
            <v/>
          </cell>
          <cell r="BJ108">
            <v>44713</v>
          </cell>
          <cell r="BK108">
            <v>48365</v>
          </cell>
          <cell r="BL108">
            <v>10</v>
          </cell>
          <cell r="BM108" t="str">
            <v/>
          </cell>
          <cell r="BN108">
            <v>0</v>
          </cell>
          <cell r="BO108">
            <v>0</v>
          </cell>
          <cell r="BP108" t="str">
            <v/>
          </cell>
        </row>
        <row r="109">
          <cell r="D109">
            <v>41</v>
          </cell>
          <cell r="E109">
            <v>2</v>
          </cell>
          <cell r="F109" t="str">
            <v>41-2</v>
          </cell>
          <cell r="G109">
            <v>111</v>
          </cell>
          <cell r="I109" t="str">
            <v>前橋市</v>
          </cell>
          <cell r="J109" t="str">
            <v>前橋市</v>
          </cell>
          <cell r="K109" t="str">
            <v>富田町</v>
          </cell>
          <cell r="L109" t="str">
            <v/>
          </cell>
          <cell r="M109" t="str">
            <v>１１５１－２</v>
          </cell>
          <cell r="N109" t="str">
            <v>田</v>
          </cell>
          <cell r="O109" t="str">
            <v>水田</v>
          </cell>
          <cell r="P109">
            <v>334</v>
          </cell>
          <cell r="Q109">
            <v>334</v>
          </cell>
          <cell r="T109" t="str">
            <v>個人</v>
          </cell>
          <cell r="U109" t="str">
            <v>大澤　基一</v>
          </cell>
          <cell r="V109" t="str">
            <v>379-2161</v>
          </cell>
          <cell r="W109" t="str">
            <v>前橋市富田町１７２４－１</v>
          </cell>
          <cell r="X109" t="str">
            <v>027-268-1004</v>
          </cell>
          <cell r="Y109" t="str">
            <v/>
          </cell>
          <cell r="Z109">
            <v>44713</v>
          </cell>
          <cell r="AA109">
            <v>48365</v>
          </cell>
          <cell r="AB109">
            <v>10</v>
          </cell>
          <cell r="AC109" t="str">
            <v>一括方式</v>
          </cell>
          <cell r="AE109">
            <v>0</v>
          </cell>
          <cell r="AF109">
            <v>0</v>
          </cell>
          <cell r="AH109" t="str">
            <v/>
          </cell>
          <cell r="BB109" t="str">
            <v>2022</v>
          </cell>
          <cell r="BD109" t="str">
            <v>農地所有適格法人</v>
          </cell>
          <cell r="BE109" t="str">
            <v>農事組合法人　富田　代表理事　吉田　惣蔵</v>
          </cell>
          <cell r="BF109" t="str">
            <v>379-2161</v>
          </cell>
          <cell r="BG109" t="str">
            <v>前橋市富田町１２３６－１</v>
          </cell>
          <cell r="BH109" t="str">
            <v>027-268-0697</v>
          </cell>
          <cell r="BI109" t="str">
            <v/>
          </cell>
          <cell r="BJ109">
            <v>44713</v>
          </cell>
          <cell r="BK109">
            <v>48365</v>
          </cell>
          <cell r="BL109">
            <v>10</v>
          </cell>
          <cell r="BM109" t="str">
            <v/>
          </cell>
          <cell r="BN109">
            <v>0</v>
          </cell>
          <cell r="BO109">
            <v>0</v>
          </cell>
          <cell r="BP109" t="str">
            <v/>
          </cell>
        </row>
        <row r="110">
          <cell r="D110">
            <v>42</v>
          </cell>
          <cell r="E110">
            <v>1</v>
          </cell>
          <cell r="F110" t="str">
            <v>42-1</v>
          </cell>
          <cell r="G110">
            <v>112</v>
          </cell>
          <cell r="I110" t="str">
            <v>前橋市</v>
          </cell>
          <cell r="J110" t="str">
            <v>前橋市</v>
          </cell>
          <cell r="K110" t="str">
            <v>下長磯町</v>
          </cell>
          <cell r="L110" t="str">
            <v/>
          </cell>
          <cell r="M110" t="str">
            <v>１１５－１</v>
          </cell>
          <cell r="N110" t="str">
            <v>畑</v>
          </cell>
          <cell r="O110" t="str">
            <v>普通畑</v>
          </cell>
          <cell r="P110">
            <v>809</v>
          </cell>
          <cell r="Q110">
            <v>809</v>
          </cell>
          <cell r="T110" t="str">
            <v>個人</v>
          </cell>
          <cell r="U110" t="str">
            <v>大澤　力</v>
          </cell>
          <cell r="V110" t="str">
            <v>370-2461</v>
          </cell>
          <cell r="W110" t="str">
            <v>富岡市上丹生２６７１－５</v>
          </cell>
          <cell r="X110" t="str">
            <v>0274-67-4410</v>
          </cell>
          <cell r="Y110" t="str">
            <v>080-1102-4913</v>
          </cell>
          <cell r="Z110">
            <v>44713</v>
          </cell>
          <cell r="AA110">
            <v>46538</v>
          </cell>
          <cell r="AB110">
            <v>5</v>
          </cell>
          <cell r="AC110" t="str">
            <v>一括方式</v>
          </cell>
          <cell r="AE110">
            <v>0</v>
          </cell>
          <cell r="AF110">
            <v>0</v>
          </cell>
          <cell r="AH110" t="str">
            <v/>
          </cell>
          <cell r="BB110" t="str">
            <v>2022</v>
          </cell>
          <cell r="BD110" t="str">
            <v>農地所有適格法人</v>
          </cell>
          <cell r="BE110" t="str">
            <v>株式会社　杉山ファーム　代表取締役　須藤　和也</v>
          </cell>
          <cell r="BF110" t="str">
            <v>379-2115</v>
          </cell>
          <cell r="BG110" t="str">
            <v>前橋市笂井町１０２８－１</v>
          </cell>
          <cell r="BH110" t="str">
            <v>027-266-1117</v>
          </cell>
          <cell r="BI110" t="str">
            <v/>
          </cell>
          <cell r="BJ110">
            <v>44713</v>
          </cell>
          <cell r="BK110">
            <v>46538</v>
          </cell>
          <cell r="BL110">
            <v>5</v>
          </cell>
          <cell r="BM110" t="str">
            <v/>
          </cell>
          <cell r="BN110">
            <v>0</v>
          </cell>
          <cell r="BO110">
            <v>0</v>
          </cell>
          <cell r="BP110" t="str">
            <v/>
          </cell>
        </row>
        <row r="111">
          <cell r="D111">
            <v>43</v>
          </cell>
          <cell r="E111">
            <v>1</v>
          </cell>
          <cell r="F111" t="str">
            <v>43-1</v>
          </cell>
          <cell r="G111">
            <v>113</v>
          </cell>
          <cell r="I111" t="str">
            <v>前橋市</v>
          </cell>
          <cell r="J111" t="str">
            <v>前橋市</v>
          </cell>
          <cell r="K111" t="str">
            <v>青柳町</v>
          </cell>
          <cell r="L111" t="str">
            <v/>
          </cell>
          <cell r="M111" t="str">
            <v>２－１９</v>
          </cell>
          <cell r="N111" t="str">
            <v>畑</v>
          </cell>
          <cell r="O111" t="str">
            <v>普通畑</v>
          </cell>
          <cell r="P111">
            <v>1161</v>
          </cell>
          <cell r="Q111">
            <v>1161</v>
          </cell>
          <cell r="T111" t="str">
            <v>個人</v>
          </cell>
          <cell r="U111" t="str">
            <v>中川　藤</v>
          </cell>
          <cell r="V111" t="str">
            <v>371-0056</v>
          </cell>
          <cell r="W111" t="str">
            <v>前橋市青柳町９８９</v>
          </cell>
          <cell r="X111" t="str">
            <v>027-233-0579</v>
          </cell>
          <cell r="Y111" t="str">
            <v>090-9808-9539</v>
          </cell>
          <cell r="Z111">
            <v>44713</v>
          </cell>
          <cell r="AA111">
            <v>48365</v>
          </cell>
          <cell r="AB111">
            <v>10</v>
          </cell>
          <cell r="AC111" t="str">
            <v>一括方式</v>
          </cell>
          <cell r="AE111">
            <v>5600</v>
          </cell>
          <cell r="AF111">
            <v>6501</v>
          </cell>
          <cell r="AH111" t="str">
            <v/>
          </cell>
          <cell r="BB111" t="str">
            <v>2022</v>
          </cell>
          <cell r="BD111" t="str">
            <v>農地所有適格法人</v>
          </cell>
          <cell r="BE111" t="str">
            <v>有限会社　ファームクラブ　代表取締役　岩井　雅之</v>
          </cell>
          <cell r="BF111" t="str">
            <v>370-3104</v>
          </cell>
          <cell r="BG111" t="str">
            <v>高崎市箕郷町上芝３０７－２</v>
          </cell>
          <cell r="BH111" t="str">
            <v>027-381-6818</v>
          </cell>
          <cell r="BI111" t="str">
            <v/>
          </cell>
          <cell r="BJ111">
            <v>44713</v>
          </cell>
          <cell r="BK111">
            <v>48365</v>
          </cell>
          <cell r="BL111">
            <v>10</v>
          </cell>
          <cell r="BM111" t="str">
            <v/>
          </cell>
          <cell r="BN111">
            <v>5600</v>
          </cell>
          <cell r="BO111">
            <v>6501</v>
          </cell>
          <cell r="BP111" t="str">
            <v/>
          </cell>
        </row>
        <row r="112">
          <cell r="D112">
            <v>44</v>
          </cell>
          <cell r="E112">
            <v>1</v>
          </cell>
          <cell r="F112" t="str">
            <v>44-1</v>
          </cell>
          <cell r="G112">
            <v>114</v>
          </cell>
          <cell r="I112" t="str">
            <v>前橋市</v>
          </cell>
          <cell r="J112" t="str">
            <v>前橋市</v>
          </cell>
          <cell r="K112" t="str">
            <v>下阿内町</v>
          </cell>
          <cell r="L112" t="str">
            <v/>
          </cell>
          <cell r="M112" t="str">
            <v>２１４－１</v>
          </cell>
          <cell r="N112" t="str">
            <v>田</v>
          </cell>
          <cell r="O112" t="str">
            <v>水田</v>
          </cell>
          <cell r="P112">
            <v>1006</v>
          </cell>
          <cell r="Q112">
            <v>1006</v>
          </cell>
          <cell r="T112" t="str">
            <v>個人</v>
          </cell>
          <cell r="U112" t="str">
            <v>中村　昇</v>
          </cell>
          <cell r="V112" t="str">
            <v>379-2143</v>
          </cell>
          <cell r="W112" t="str">
            <v>前橋市新堀町４３８</v>
          </cell>
          <cell r="X112" t="str">
            <v>027-265-1568</v>
          </cell>
          <cell r="Y112" t="str">
            <v/>
          </cell>
          <cell r="Z112">
            <v>44713</v>
          </cell>
          <cell r="AA112">
            <v>48365</v>
          </cell>
          <cell r="AB112">
            <v>9</v>
          </cell>
          <cell r="AC112" t="str">
            <v>一括方式</v>
          </cell>
          <cell r="AE112">
            <v>0</v>
          </cell>
          <cell r="AF112">
            <v>0</v>
          </cell>
          <cell r="AH112" t="str">
            <v/>
          </cell>
          <cell r="BB112" t="str">
            <v>2022</v>
          </cell>
          <cell r="BD112" t="str">
            <v/>
          </cell>
          <cell r="BE112" t="str">
            <v>農事組合法人　新堀　代表理事　田村　光弘</v>
          </cell>
          <cell r="BF112" t="str">
            <v>379-2143</v>
          </cell>
          <cell r="BG112" t="str">
            <v>前橋市新堀町２３４－５</v>
          </cell>
          <cell r="BH112" t="str">
            <v>027-265-1562</v>
          </cell>
          <cell r="BI112" t="str">
            <v/>
          </cell>
          <cell r="BJ112">
            <v>44713</v>
          </cell>
          <cell r="BK112">
            <v>48365</v>
          </cell>
          <cell r="BL112">
            <v>9</v>
          </cell>
          <cell r="BM112" t="str">
            <v/>
          </cell>
          <cell r="BN112">
            <v>0</v>
          </cell>
          <cell r="BO112">
            <v>0</v>
          </cell>
          <cell r="BP112" t="str">
            <v/>
          </cell>
        </row>
        <row r="113">
          <cell r="D113">
            <v>44</v>
          </cell>
          <cell r="E113">
            <v>2</v>
          </cell>
          <cell r="F113" t="str">
            <v>44-2</v>
          </cell>
          <cell r="G113">
            <v>115</v>
          </cell>
          <cell r="I113" t="str">
            <v>前橋市</v>
          </cell>
          <cell r="J113" t="str">
            <v>前橋市</v>
          </cell>
          <cell r="K113" t="str">
            <v>下阿内町</v>
          </cell>
          <cell r="L113" t="str">
            <v/>
          </cell>
          <cell r="M113" t="str">
            <v>２１５－１</v>
          </cell>
          <cell r="N113" t="str">
            <v>田</v>
          </cell>
          <cell r="O113" t="str">
            <v>水田</v>
          </cell>
          <cell r="P113">
            <v>2129</v>
          </cell>
          <cell r="Q113">
            <v>2129</v>
          </cell>
          <cell r="T113" t="str">
            <v>個人</v>
          </cell>
          <cell r="U113" t="str">
            <v>中村　昇</v>
          </cell>
          <cell r="V113" t="str">
            <v>379-2143</v>
          </cell>
          <cell r="W113" t="str">
            <v>前橋市新堀町４３８</v>
          </cell>
          <cell r="X113" t="str">
            <v>027-265-1568</v>
          </cell>
          <cell r="Y113" t="str">
            <v/>
          </cell>
          <cell r="Z113">
            <v>44713</v>
          </cell>
          <cell r="AA113">
            <v>48365</v>
          </cell>
          <cell r="AB113">
            <v>9</v>
          </cell>
          <cell r="AC113" t="str">
            <v>一括方式</v>
          </cell>
          <cell r="AE113">
            <v>0</v>
          </cell>
          <cell r="AF113">
            <v>0</v>
          </cell>
          <cell r="AH113" t="str">
            <v/>
          </cell>
          <cell r="BB113" t="str">
            <v>2022</v>
          </cell>
          <cell r="BD113" t="str">
            <v/>
          </cell>
          <cell r="BE113" t="str">
            <v>農事組合法人　新堀　代表理事　田村　光弘</v>
          </cell>
          <cell r="BF113" t="str">
            <v>379-2143</v>
          </cell>
          <cell r="BG113" t="str">
            <v>前橋市新堀町２３４－５</v>
          </cell>
          <cell r="BH113" t="str">
            <v>027-265-1562</v>
          </cell>
          <cell r="BI113" t="str">
            <v/>
          </cell>
          <cell r="BJ113">
            <v>44713</v>
          </cell>
          <cell r="BK113">
            <v>48365</v>
          </cell>
          <cell r="BL113">
            <v>9</v>
          </cell>
          <cell r="BM113" t="str">
            <v/>
          </cell>
          <cell r="BN113">
            <v>0</v>
          </cell>
          <cell r="BO113">
            <v>0</v>
          </cell>
          <cell r="BP113" t="str">
            <v/>
          </cell>
        </row>
        <row r="114">
          <cell r="D114">
            <v>44</v>
          </cell>
          <cell r="E114">
            <v>3</v>
          </cell>
          <cell r="F114" t="str">
            <v>44-3</v>
          </cell>
          <cell r="G114">
            <v>116</v>
          </cell>
          <cell r="I114" t="str">
            <v>前橋市</v>
          </cell>
          <cell r="J114" t="str">
            <v>前橋市</v>
          </cell>
          <cell r="K114" t="str">
            <v>下阿内町</v>
          </cell>
          <cell r="L114" t="str">
            <v/>
          </cell>
          <cell r="M114" t="str">
            <v>２１６－１</v>
          </cell>
          <cell r="N114" t="str">
            <v>田</v>
          </cell>
          <cell r="O114" t="str">
            <v>水田</v>
          </cell>
          <cell r="P114">
            <v>1385</v>
          </cell>
          <cell r="Q114">
            <v>1385</v>
          </cell>
          <cell r="T114" t="str">
            <v>個人</v>
          </cell>
          <cell r="U114" t="str">
            <v>中村　昇</v>
          </cell>
          <cell r="V114" t="str">
            <v>379-2143</v>
          </cell>
          <cell r="W114" t="str">
            <v>前橋市新堀町４３８</v>
          </cell>
          <cell r="X114" t="str">
            <v>027-265-1568</v>
          </cell>
          <cell r="Y114" t="str">
            <v/>
          </cell>
          <cell r="Z114">
            <v>44713</v>
          </cell>
          <cell r="AA114">
            <v>48365</v>
          </cell>
          <cell r="AB114">
            <v>9</v>
          </cell>
          <cell r="AC114" t="str">
            <v>一括方式</v>
          </cell>
          <cell r="AE114">
            <v>0</v>
          </cell>
          <cell r="AF114">
            <v>0</v>
          </cell>
          <cell r="AH114" t="str">
            <v/>
          </cell>
          <cell r="BB114" t="str">
            <v>2022</v>
          </cell>
          <cell r="BD114" t="str">
            <v/>
          </cell>
          <cell r="BE114" t="str">
            <v>農事組合法人　新堀　代表理事　田村　光弘</v>
          </cell>
          <cell r="BF114" t="str">
            <v>379-2143</v>
          </cell>
          <cell r="BG114" t="str">
            <v>前橋市新堀町２３４－５</v>
          </cell>
          <cell r="BH114" t="str">
            <v>027-265-1562</v>
          </cell>
          <cell r="BI114" t="str">
            <v/>
          </cell>
          <cell r="BJ114">
            <v>44713</v>
          </cell>
          <cell r="BK114">
            <v>48365</v>
          </cell>
          <cell r="BL114">
            <v>9</v>
          </cell>
          <cell r="BM114" t="str">
            <v/>
          </cell>
          <cell r="BN114">
            <v>0</v>
          </cell>
          <cell r="BO114">
            <v>0</v>
          </cell>
          <cell r="BP114" t="str">
            <v/>
          </cell>
        </row>
        <row r="115">
          <cell r="D115">
            <v>44</v>
          </cell>
          <cell r="E115">
            <v>4</v>
          </cell>
          <cell r="F115" t="str">
            <v>44-4</v>
          </cell>
          <cell r="G115">
            <v>117</v>
          </cell>
          <cell r="I115" t="str">
            <v>前橋市</v>
          </cell>
          <cell r="J115" t="str">
            <v>前橋市</v>
          </cell>
          <cell r="K115" t="str">
            <v>新堀町</v>
          </cell>
          <cell r="L115" t="str">
            <v/>
          </cell>
          <cell r="M115" t="str">
            <v>１４５－２</v>
          </cell>
          <cell r="N115" t="str">
            <v>田</v>
          </cell>
          <cell r="O115" t="str">
            <v>水田</v>
          </cell>
          <cell r="P115">
            <v>1651</v>
          </cell>
          <cell r="Q115">
            <v>1651</v>
          </cell>
          <cell r="T115" t="str">
            <v>個人</v>
          </cell>
          <cell r="U115" t="str">
            <v>中村　昇</v>
          </cell>
          <cell r="V115" t="str">
            <v>379-2143</v>
          </cell>
          <cell r="W115" t="str">
            <v>前橋市新堀町４３８</v>
          </cell>
          <cell r="X115" t="str">
            <v>027-265-1568</v>
          </cell>
          <cell r="Y115" t="str">
            <v/>
          </cell>
          <cell r="Z115">
            <v>44713</v>
          </cell>
          <cell r="AA115">
            <v>48365</v>
          </cell>
          <cell r="AB115">
            <v>9</v>
          </cell>
          <cell r="AC115" t="str">
            <v>一括方式</v>
          </cell>
          <cell r="AE115">
            <v>0</v>
          </cell>
          <cell r="AF115">
            <v>0</v>
          </cell>
          <cell r="AH115" t="str">
            <v/>
          </cell>
          <cell r="BB115" t="str">
            <v>2022</v>
          </cell>
          <cell r="BD115" t="str">
            <v/>
          </cell>
          <cell r="BE115" t="str">
            <v>農事組合法人　新堀　代表理事　田村　光弘</v>
          </cell>
          <cell r="BF115" t="str">
            <v>379-2143</v>
          </cell>
          <cell r="BG115" t="str">
            <v>前橋市新堀町２３４－５</v>
          </cell>
          <cell r="BH115" t="str">
            <v>027-265-1562</v>
          </cell>
          <cell r="BI115" t="str">
            <v/>
          </cell>
          <cell r="BJ115">
            <v>44713</v>
          </cell>
          <cell r="BK115">
            <v>48365</v>
          </cell>
          <cell r="BL115">
            <v>9</v>
          </cell>
          <cell r="BM115" t="str">
            <v/>
          </cell>
          <cell r="BN115">
            <v>0</v>
          </cell>
          <cell r="BO115">
            <v>0</v>
          </cell>
          <cell r="BP115" t="str">
            <v/>
          </cell>
        </row>
        <row r="116">
          <cell r="D116">
            <v>44</v>
          </cell>
          <cell r="E116">
            <v>5</v>
          </cell>
          <cell r="F116" t="str">
            <v>44-5</v>
          </cell>
          <cell r="G116">
            <v>118</v>
          </cell>
          <cell r="I116" t="str">
            <v>前橋市</v>
          </cell>
          <cell r="J116" t="str">
            <v>前橋市</v>
          </cell>
          <cell r="K116" t="str">
            <v>新堀町</v>
          </cell>
          <cell r="L116" t="str">
            <v/>
          </cell>
          <cell r="M116" t="str">
            <v>１６３－１</v>
          </cell>
          <cell r="N116" t="str">
            <v>田</v>
          </cell>
          <cell r="O116" t="str">
            <v>水田</v>
          </cell>
          <cell r="P116">
            <v>2949</v>
          </cell>
          <cell r="Q116">
            <v>2949</v>
          </cell>
          <cell r="T116" t="str">
            <v>個人</v>
          </cell>
          <cell r="U116" t="str">
            <v>中村　昇</v>
          </cell>
          <cell r="V116" t="str">
            <v>379-2143</v>
          </cell>
          <cell r="W116" t="str">
            <v>前橋市新堀町４３８</v>
          </cell>
          <cell r="X116" t="str">
            <v>027-265-1568</v>
          </cell>
          <cell r="Y116" t="str">
            <v/>
          </cell>
          <cell r="Z116">
            <v>44713</v>
          </cell>
          <cell r="AA116">
            <v>48365</v>
          </cell>
          <cell r="AB116">
            <v>9</v>
          </cell>
          <cell r="AC116" t="str">
            <v>一括方式</v>
          </cell>
          <cell r="AE116">
            <v>0</v>
          </cell>
          <cell r="AF116">
            <v>0</v>
          </cell>
          <cell r="AH116" t="str">
            <v/>
          </cell>
          <cell r="BB116" t="str">
            <v>2022</v>
          </cell>
          <cell r="BD116" t="str">
            <v/>
          </cell>
          <cell r="BE116" t="str">
            <v>農事組合法人　新堀　代表理事　田村　光弘</v>
          </cell>
          <cell r="BF116" t="str">
            <v>379-2143</v>
          </cell>
          <cell r="BG116" t="str">
            <v>前橋市新堀町２３４－５</v>
          </cell>
          <cell r="BH116" t="str">
            <v>027-265-1562</v>
          </cell>
          <cell r="BI116" t="str">
            <v/>
          </cell>
          <cell r="BJ116">
            <v>44713</v>
          </cell>
          <cell r="BK116">
            <v>48365</v>
          </cell>
          <cell r="BL116">
            <v>9</v>
          </cell>
          <cell r="BM116" t="str">
            <v/>
          </cell>
          <cell r="BN116">
            <v>0</v>
          </cell>
          <cell r="BO116">
            <v>0</v>
          </cell>
          <cell r="BP116" t="str">
            <v/>
          </cell>
        </row>
        <row r="117">
          <cell r="D117">
            <v>44</v>
          </cell>
          <cell r="E117">
            <v>6</v>
          </cell>
          <cell r="F117" t="str">
            <v>44-6</v>
          </cell>
          <cell r="G117">
            <v>119</v>
          </cell>
          <cell r="I117" t="str">
            <v>前橋市</v>
          </cell>
          <cell r="J117" t="str">
            <v>前橋市</v>
          </cell>
          <cell r="K117" t="str">
            <v>新堀町</v>
          </cell>
          <cell r="L117" t="str">
            <v/>
          </cell>
          <cell r="M117" t="str">
            <v>１６９－２</v>
          </cell>
          <cell r="N117" t="str">
            <v>田</v>
          </cell>
          <cell r="O117" t="str">
            <v>水田</v>
          </cell>
          <cell r="P117">
            <v>1004</v>
          </cell>
          <cell r="Q117">
            <v>1004</v>
          </cell>
          <cell r="T117" t="str">
            <v>個人</v>
          </cell>
          <cell r="U117" t="str">
            <v>中村　昇</v>
          </cell>
          <cell r="V117" t="str">
            <v>379-2143</v>
          </cell>
          <cell r="W117" t="str">
            <v>前橋市新堀町４３８</v>
          </cell>
          <cell r="X117" t="str">
            <v>027-265-1568</v>
          </cell>
          <cell r="Y117" t="str">
            <v/>
          </cell>
          <cell r="Z117">
            <v>44713</v>
          </cell>
          <cell r="AA117">
            <v>48365</v>
          </cell>
          <cell r="AB117">
            <v>9</v>
          </cell>
          <cell r="AC117" t="str">
            <v>一括方式</v>
          </cell>
          <cell r="AE117">
            <v>0</v>
          </cell>
          <cell r="AF117">
            <v>0</v>
          </cell>
          <cell r="AH117" t="str">
            <v/>
          </cell>
          <cell r="BB117" t="str">
            <v>2022</v>
          </cell>
          <cell r="BD117" t="str">
            <v/>
          </cell>
          <cell r="BE117" t="str">
            <v>農事組合法人　新堀　代表理事　田村　光弘</v>
          </cell>
          <cell r="BF117" t="str">
            <v>379-2143</v>
          </cell>
          <cell r="BG117" t="str">
            <v>前橋市新堀町２３４－５</v>
          </cell>
          <cell r="BH117" t="str">
            <v>027-265-1562</v>
          </cell>
          <cell r="BI117" t="str">
            <v/>
          </cell>
          <cell r="BJ117">
            <v>44713</v>
          </cell>
          <cell r="BK117">
            <v>48365</v>
          </cell>
          <cell r="BL117">
            <v>9</v>
          </cell>
          <cell r="BM117" t="str">
            <v/>
          </cell>
          <cell r="BN117">
            <v>0</v>
          </cell>
          <cell r="BO117">
            <v>0</v>
          </cell>
          <cell r="BP117" t="str">
            <v/>
          </cell>
        </row>
        <row r="118">
          <cell r="D118">
            <v>45</v>
          </cell>
          <cell r="E118">
            <v>1</v>
          </cell>
          <cell r="F118" t="str">
            <v>45-1</v>
          </cell>
          <cell r="G118">
            <v>121</v>
          </cell>
          <cell r="I118" t="str">
            <v>前橋市</v>
          </cell>
          <cell r="J118" t="str">
            <v>前橋市</v>
          </cell>
          <cell r="K118" t="str">
            <v>粕川町女渕</v>
          </cell>
          <cell r="L118" t="str">
            <v/>
          </cell>
          <cell r="M118" t="str">
            <v>１０１２－１</v>
          </cell>
          <cell r="N118" t="str">
            <v>田</v>
          </cell>
          <cell r="O118" t="str">
            <v>水田</v>
          </cell>
          <cell r="P118">
            <v>2774</v>
          </cell>
          <cell r="Q118">
            <v>2774</v>
          </cell>
          <cell r="T118" t="str">
            <v>個人</v>
          </cell>
          <cell r="U118" t="str">
            <v>中島　洋一</v>
          </cell>
          <cell r="V118" t="str">
            <v>371-0215</v>
          </cell>
          <cell r="W118" t="str">
            <v>前橋市粕川町深津４－４</v>
          </cell>
          <cell r="X118" t="str">
            <v>027-285-5068</v>
          </cell>
          <cell r="Y118" t="str">
            <v>080-1097-7081</v>
          </cell>
          <cell r="Z118">
            <v>44713</v>
          </cell>
          <cell r="AA118">
            <v>48365</v>
          </cell>
          <cell r="AB118">
            <v>10</v>
          </cell>
          <cell r="AC118" t="str">
            <v>一括方式</v>
          </cell>
          <cell r="AE118">
            <v>2000</v>
          </cell>
          <cell r="AF118">
            <v>5548</v>
          </cell>
          <cell r="AH118" t="str">
            <v/>
          </cell>
          <cell r="BB118" t="str">
            <v>2022</v>
          </cell>
          <cell r="BD118" t="str">
            <v>農地所有適格法人</v>
          </cell>
          <cell r="BE118" t="str">
            <v>農事組合法人　深津　代表理事　田島　悦夫</v>
          </cell>
          <cell r="BF118" t="str">
            <v>371-0215</v>
          </cell>
          <cell r="BG118" t="str">
            <v>前橋市粕川町深津１９７７－３</v>
          </cell>
          <cell r="BH118" t="str">
            <v>027-285-3086</v>
          </cell>
          <cell r="BI118" t="str">
            <v/>
          </cell>
          <cell r="BJ118">
            <v>44713</v>
          </cell>
          <cell r="BK118">
            <v>48365</v>
          </cell>
          <cell r="BL118">
            <v>10</v>
          </cell>
          <cell r="BM118" t="str">
            <v/>
          </cell>
          <cell r="BN118">
            <v>2000</v>
          </cell>
          <cell r="BO118">
            <v>5548</v>
          </cell>
          <cell r="BP118" t="str">
            <v/>
          </cell>
        </row>
        <row r="119">
          <cell r="D119">
            <v>45</v>
          </cell>
          <cell r="E119">
            <v>2</v>
          </cell>
          <cell r="F119" t="str">
            <v>45-2</v>
          </cell>
          <cell r="G119">
            <v>120</v>
          </cell>
          <cell r="I119" t="str">
            <v>前橋市</v>
          </cell>
          <cell r="J119" t="str">
            <v>前橋市</v>
          </cell>
          <cell r="K119" t="str">
            <v>粕川町女渕</v>
          </cell>
          <cell r="L119" t="str">
            <v/>
          </cell>
          <cell r="M119" t="str">
            <v>７６３</v>
          </cell>
          <cell r="N119" t="str">
            <v>田</v>
          </cell>
          <cell r="O119" t="str">
            <v>水田</v>
          </cell>
          <cell r="P119">
            <v>1776</v>
          </cell>
          <cell r="Q119">
            <v>1776</v>
          </cell>
          <cell r="T119" t="str">
            <v>個人</v>
          </cell>
          <cell r="U119" t="str">
            <v>中島　洋一</v>
          </cell>
          <cell r="V119" t="str">
            <v>371-0215</v>
          </cell>
          <cell r="W119" t="str">
            <v>前橋市粕川町深津４－４</v>
          </cell>
          <cell r="X119" t="str">
            <v>027-285-5068</v>
          </cell>
          <cell r="Y119" t="str">
            <v>080-1097-7081</v>
          </cell>
          <cell r="Z119">
            <v>44713</v>
          </cell>
          <cell r="AA119">
            <v>48365</v>
          </cell>
          <cell r="AB119">
            <v>10</v>
          </cell>
          <cell r="AC119" t="str">
            <v>一括方式</v>
          </cell>
          <cell r="AE119">
            <v>2000</v>
          </cell>
          <cell r="AF119">
            <v>3552</v>
          </cell>
          <cell r="AH119" t="str">
            <v/>
          </cell>
          <cell r="BB119" t="str">
            <v>2022</v>
          </cell>
          <cell r="BD119" t="str">
            <v>農地所有適格法人</v>
          </cell>
          <cell r="BE119" t="str">
            <v>農事組合法人　深津　代表理事　田島　悦夫</v>
          </cell>
          <cell r="BF119" t="str">
            <v>371-0215</v>
          </cell>
          <cell r="BG119" t="str">
            <v>前橋市粕川町深津１９７７－３</v>
          </cell>
          <cell r="BH119" t="str">
            <v>027-285-3086</v>
          </cell>
          <cell r="BI119" t="str">
            <v/>
          </cell>
          <cell r="BJ119">
            <v>44713</v>
          </cell>
          <cell r="BK119">
            <v>48365</v>
          </cell>
          <cell r="BL119">
            <v>10</v>
          </cell>
          <cell r="BM119" t="str">
            <v/>
          </cell>
          <cell r="BN119">
            <v>2000</v>
          </cell>
          <cell r="BO119">
            <v>3552</v>
          </cell>
          <cell r="BP119" t="str">
            <v/>
          </cell>
        </row>
        <row r="120">
          <cell r="D120">
            <v>46</v>
          </cell>
          <cell r="E120">
            <v>1</v>
          </cell>
          <cell r="F120" t="str">
            <v>46-1</v>
          </cell>
          <cell r="G120">
            <v>122</v>
          </cell>
          <cell r="I120" t="str">
            <v>前橋市</v>
          </cell>
          <cell r="J120" t="str">
            <v>前橋市</v>
          </cell>
          <cell r="K120" t="str">
            <v>粕川町稲里</v>
          </cell>
          <cell r="L120" t="str">
            <v/>
          </cell>
          <cell r="M120" t="str">
            <v>２０</v>
          </cell>
          <cell r="N120" t="str">
            <v>畑</v>
          </cell>
          <cell r="O120" t="str">
            <v>普通畑</v>
          </cell>
          <cell r="P120">
            <v>3869</v>
          </cell>
          <cell r="Q120">
            <v>3869</v>
          </cell>
          <cell r="T120" t="str">
            <v>個人</v>
          </cell>
          <cell r="U120" t="str">
            <v>長岡　初江</v>
          </cell>
          <cell r="V120" t="str">
            <v>371-0242</v>
          </cell>
          <cell r="W120" t="str">
            <v>前橋市馬場町１９４</v>
          </cell>
          <cell r="X120" t="str">
            <v>000-000-0000</v>
          </cell>
          <cell r="Y120" t="str">
            <v>090-1692-0136</v>
          </cell>
          <cell r="Z120">
            <v>44713</v>
          </cell>
          <cell r="AA120">
            <v>48365</v>
          </cell>
          <cell r="AB120">
            <v>10</v>
          </cell>
          <cell r="AC120" t="str">
            <v>一括方式</v>
          </cell>
          <cell r="AE120">
            <v>0</v>
          </cell>
          <cell r="AF120">
            <v>0</v>
          </cell>
          <cell r="AH120" t="str">
            <v/>
          </cell>
          <cell r="BB120" t="str">
            <v>2022</v>
          </cell>
          <cell r="BD120" t="str">
            <v>個人</v>
          </cell>
          <cell r="BE120" t="str">
            <v>田村　明人</v>
          </cell>
          <cell r="BF120" t="str">
            <v>371-0242</v>
          </cell>
          <cell r="BG120" t="str">
            <v>前橋市馬場町２７</v>
          </cell>
          <cell r="BH120" t="str">
            <v>027-283-5186</v>
          </cell>
          <cell r="BI120" t="str">
            <v>090-3330-9705</v>
          </cell>
          <cell r="BJ120">
            <v>44713</v>
          </cell>
          <cell r="BK120">
            <v>48365</v>
          </cell>
          <cell r="BL120">
            <v>10</v>
          </cell>
          <cell r="BM120" t="str">
            <v/>
          </cell>
          <cell r="BN120">
            <v>0</v>
          </cell>
          <cell r="BO120">
            <v>0</v>
          </cell>
          <cell r="BP120" t="str">
            <v/>
          </cell>
        </row>
        <row r="121">
          <cell r="D121">
            <v>47</v>
          </cell>
          <cell r="E121">
            <v>1</v>
          </cell>
          <cell r="F121" t="str">
            <v>47-1</v>
          </cell>
          <cell r="G121">
            <v>123</v>
          </cell>
          <cell r="I121" t="str">
            <v>前橋市</v>
          </cell>
          <cell r="J121" t="str">
            <v>前橋市</v>
          </cell>
          <cell r="K121" t="str">
            <v>青柳町</v>
          </cell>
          <cell r="L121" t="str">
            <v/>
          </cell>
          <cell r="M121" t="str">
            <v>４－３</v>
          </cell>
          <cell r="N121" t="str">
            <v>畑</v>
          </cell>
          <cell r="O121" t="str">
            <v>普通畑</v>
          </cell>
          <cell r="P121">
            <v>3665</v>
          </cell>
          <cell r="Q121">
            <v>3665</v>
          </cell>
          <cell r="T121" t="str">
            <v>個人</v>
          </cell>
          <cell r="U121" t="str">
            <v>田所　マサ</v>
          </cell>
          <cell r="V121" t="str">
            <v>371-0032</v>
          </cell>
          <cell r="W121" t="str">
            <v>前橋市若宮町３－１３－８</v>
          </cell>
          <cell r="X121" t="str">
            <v>027-231-1033</v>
          </cell>
          <cell r="Y121" t="str">
            <v>090-4701-0292</v>
          </cell>
          <cell r="Z121">
            <v>44713</v>
          </cell>
          <cell r="AA121">
            <v>48365</v>
          </cell>
          <cell r="AB121">
            <v>10</v>
          </cell>
          <cell r="AC121" t="str">
            <v>一括方式</v>
          </cell>
          <cell r="AE121">
            <v>0</v>
          </cell>
          <cell r="AF121">
            <v>0</v>
          </cell>
          <cell r="AH121" t="str">
            <v/>
          </cell>
          <cell r="BB121" t="str">
            <v>2022</v>
          </cell>
          <cell r="BD121" t="str">
            <v>個人</v>
          </cell>
          <cell r="BE121" t="str">
            <v>渋川　勝三</v>
          </cell>
          <cell r="BF121" t="str">
            <v>379-2202</v>
          </cell>
          <cell r="BG121" t="str">
            <v>前橋市龍蔵寺町１３３</v>
          </cell>
          <cell r="BH121" t="str">
            <v>027-232-7170</v>
          </cell>
          <cell r="BI121" t="str">
            <v/>
          </cell>
          <cell r="BJ121">
            <v>44713</v>
          </cell>
          <cell r="BK121">
            <v>48365</v>
          </cell>
          <cell r="BL121">
            <v>10</v>
          </cell>
          <cell r="BM121" t="str">
            <v/>
          </cell>
          <cell r="BN121">
            <v>0</v>
          </cell>
          <cell r="BO121">
            <v>0</v>
          </cell>
          <cell r="BP121" t="str">
            <v/>
          </cell>
        </row>
        <row r="122">
          <cell r="D122">
            <v>48</v>
          </cell>
          <cell r="E122">
            <v>1</v>
          </cell>
          <cell r="F122" t="str">
            <v>48-1</v>
          </cell>
          <cell r="G122">
            <v>124</v>
          </cell>
          <cell r="I122" t="str">
            <v>前橋市</v>
          </cell>
          <cell r="J122" t="str">
            <v>前橋市</v>
          </cell>
          <cell r="K122" t="str">
            <v>新堀町</v>
          </cell>
          <cell r="L122" t="str">
            <v/>
          </cell>
          <cell r="M122" t="str">
            <v>１３５</v>
          </cell>
          <cell r="N122" t="str">
            <v>田</v>
          </cell>
          <cell r="O122" t="str">
            <v>水田</v>
          </cell>
          <cell r="P122">
            <v>858</v>
          </cell>
          <cell r="Q122">
            <v>858</v>
          </cell>
          <cell r="T122" t="str">
            <v>個人</v>
          </cell>
          <cell r="U122" t="str">
            <v>田村　英子</v>
          </cell>
          <cell r="V122" t="str">
            <v>379-2143</v>
          </cell>
          <cell r="W122" t="str">
            <v>前橋市新堀町３４６</v>
          </cell>
          <cell r="X122" t="str">
            <v>027-265-1590</v>
          </cell>
          <cell r="Y122" t="str">
            <v/>
          </cell>
          <cell r="Z122">
            <v>44713</v>
          </cell>
          <cell r="AA122">
            <v>48365</v>
          </cell>
          <cell r="AB122">
            <v>9</v>
          </cell>
          <cell r="AC122" t="str">
            <v>一括方式</v>
          </cell>
          <cell r="AE122">
            <v>0</v>
          </cell>
          <cell r="AF122">
            <v>0</v>
          </cell>
          <cell r="AH122" t="str">
            <v/>
          </cell>
          <cell r="BB122" t="str">
            <v>2022</v>
          </cell>
          <cell r="BD122" t="str">
            <v/>
          </cell>
          <cell r="BE122" t="str">
            <v>農事組合法人　新堀　代表理事　田村　光弘</v>
          </cell>
          <cell r="BF122" t="str">
            <v>379-2143</v>
          </cell>
          <cell r="BG122" t="str">
            <v>前橋市新堀町２３４－５</v>
          </cell>
          <cell r="BH122" t="str">
            <v>027-265-1562</v>
          </cell>
          <cell r="BI122" t="str">
            <v/>
          </cell>
          <cell r="BJ122">
            <v>44713</v>
          </cell>
          <cell r="BK122">
            <v>48365</v>
          </cell>
          <cell r="BL122">
            <v>9</v>
          </cell>
          <cell r="BM122" t="str">
            <v/>
          </cell>
          <cell r="BN122">
            <v>0</v>
          </cell>
          <cell r="BO122">
            <v>0</v>
          </cell>
          <cell r="BP122" t="str">
            <v/>
          </cell>
        </row>
        <row r="123">
          <cell r="D123">
            <v>48</v>
          </cell>
          <cell r="E123">
            <v>2</v>
          </cell>
          <cell r="F123" t="str">
            <v>48-2</v>
          </cell>
          <cell r="G123">
            <v>125</v>
          </cell>
          <cell r="I123" t="str">
            <v>前橋市</v>
          </cell>
          <cell r="J123" t="str">
            <v>前橋市</v>
          </cell>
          <cell r="K123" t="str">
            <v>新堀町</v>
          </cell>
          <cell r="L123" t="str">
            <v/>
          </cell>
          <cell r="M123" t="str">
            <v>１６８－１</v>
          </cell>
          <cell r="N123" t="str">
            <v>田</v>
          </cell>
          <cell r="O123" t="str">
            <v>水田</v>
          </cell>
          <cell r="P123">
            <v>3470</v>
          </cell>
          <cell r="Q123">
            <v>3470</v>
          </cell>
          <cell r="T123" t="str">
            <v>個人</v>
          </cell>
          <cell r="U123" t="str">
            <v>田村　英子</v>
          </cell>
          <cell r="V123" t="str">
            <v>379-2143</v>
          </cell>
          <cell r="W123" t="str">
            <v>前橋市新堀町３４６</v>
          </cell>
          <cell r="X123" t="str">
            <v>027-265-1590</v>
          </cell>
          <cell r="Y123" t="str">
            <v/>
          </cell>
          <cell r="Z123">
            <v>44713</v>
          </cell>
          <cell r="AA123">
            <v>48365</v>
          </cell>
          <cell r="AB123">
            <v>9</v>
          </cell>
          <cell r="AC123" t="str">
            <v>一括方式</v>
          </cell>
          <cell r="AE123">
            <v>0</v>
          </cell>
          <cell r="AF123">
            <v>0</v>
          </cell>
          <cell r="AH123" t="str">
            <v/>
          </cell>
          <cell r="BB123" t="str">
            <v>2022</v>
          </cell>
          <cell r="BD123" t="str">
            <v/>
          </cell>
          <cell r="BE123" t="str">
            <v>農事組合法人　新堀　代表理事　田村　光弘</v>
          </cell>
          <cell r="BF123" t="str">
            <v>379-2143</v>
          </cell>
          <cell r="BG123" t="str">
            <v>前橋市新堀町２３４－５</v>
          </cell>
          <cell r="BH123" t="str">
            <v>027-265-1562</v>
          </cell>
          <cell r="BI123" t="str">
            <v/>
          </cell>
          <cell r="BJ123">
            <v>44713</v>
          </cell>
          <cell r="BK123">
            <v>48365</v>
          </cell>
          <cell r="BL123">
            <v>9</v>
          </cell>
          <cell r="BM123" t="str">
            <v/>
          </cell>
          <cell r="BN123">
            <v>0</v>
          </cell>
          <cell r="BO123">
            <v>0</v>
          </cell>
          <cell r="BP123" t="str">
            <v/>
          </cell>
        </row>
        <row r="124">
          <cell r="D124">
            <v>48</v>
          </cell>
          <cell r="E124">
            <v>3</v>
          </cell>
          <cell r="F124" t="str">
            <v>48-3</v>
          </cell>
          <cell r="G124">
            <v>126</v>
          </cell>
          <cell r="I124" t="str">
            <v>前橋市</v>
          </cell>
          <cell r="J124" t="str">
            <v>前橋市</v>
          </cell>
          <cell r="K124" t="str">
            <v>新堀町</v>
          </cell>
          <cell r="L124" t="str">
            <v/>
          </cell>
          <cell r="M124" t="str">
            <v>１６９－１</v>
          </cell>
          <cell r="N124" t="str">
            <v>田</v>
          </cell>
          <cell r="O124" t="str">
            <v>水田</v>
          </cell>
          <cell r="P124">
            <v>1999</v>
          </cell>
          <cell r="Q124">
            <v>1999</v>
          </cell>
          <cell r="T124" t="str">
            <v>個人</v>
          </cell>
          <cell r="U124" t="str">
            <v>田村　英子</v>
          </cell>
          <cell r="V124" t="str">
            <v>379-2143</v>
          </cell>
          <cell r="W124" t="str">
            <v>前橋市新堀町３４６</v>
          </cell>
          <cell r="X124" t="str">
            <v>027-265-1590</v>
          </cell>
          <cell r="Y124" t="str">
            <v/>
          </cell>
          <cell r="Z124">
            <v>44713</v>
          </cell>
          <cell r="AA124">
            <v>48365</v>
          </cell>
          <cell r="AB124">
            <v>9</v>
          </cell>
          <cell r="AC124" t="str">
            <v>一括方式</v>
          </cell>
          <cell r="AE124">
            <v>0</v>
          </cell>
          <cell r="AF124">
            <v>0</v>
          </cell>
          <cell r="AH124" t="str">
            <v/>
          </cell>
          <cell r="BB124" t="str">
            <v>2022</v>
          </cell>
          <cell r="BD124" t="str">
            <v/>
          </cell>
          <cell r="BE124" t="str">
            <v>農事組合法人　新堀　代表理事　田村　光弘</v>
          </cell>
          <cell r="BF124" t="str">
            <v>379-2143</v>
          </cell>
          <cell r="BG124" t="str">
            <v>前橋市新堀町２３４－５</v>
          </cell>
          <cell r="BH124" t="str">
            <v>027-265-1562</v>
          </cell>
          <cell r="BI124" t="str">
            <v/>
          </cell>
          <cell r="BJ124">
            <v>44713</v>
          </cell>
          <cell r="BK124">
            <v>48365</v>
          </cell>
          <cell r="BL124">
            <v>9</v>
          </cell>
          <cell r="BM124" t="str">
            <v/>
          </cell>
          <cell r="BN124">
            <v>0</v>
          </cell>
          <cell r="BO124">
            <v>0</v>
          </cell>
          <cell r="BP124" t="str">
            <v/>
          </cell>
        </row>
        <row r="125">
          <cell r="D125">
            <v>48</v>
          </cell>
          <cell r="E125">
            <v>4</v>
          </cell>
          <cell r="F125" t="str">
            <v>48-4</v>
          </cell>
          <cell r="G125">
            <v>127</v>
          </cell>
          <cell r="I125" t="str">
            <v>前橋市</v>
          </cell>
          <cell r="J125" t="str">
            <v>前橋市</v>
          </cell>
          <cell r="K125" t="str">
            <v>新堀町</v>
          </cell>
          <cell r="L125" t="str">
            <v/>
          </cell>
          <cell r="M125" t="str">
            <v>３９８－１</v>
          </cell>
          <cell r="N125" t="str">
            <v>畑</v>
          </cell>
          <cell r="O125" t="str">
            <v>普通畑</v>
          </cell>
          <cell r="P125">
            <v>1164</v>
          </cell>
          <cell r="Q125">
            <v>1164</v>
          </cell>
          <cell r="T125" t="str">
            <v>個人</v>
          </cell>
          <cell r="U125" t="str">
            <v>田村　英子</v>
          </cell>
          <cell r="V125" t="str">
            <v>379-2143</v>
          </cell>
          <cell r="W125" t="str">
            <v>前橋市新堀町３４６</v>
          </cell>
          <cell r="X125" t="str">
            <v>027-265-1590</v>
          </cell>
          <cell r="Y125" t="str">
            <v/>
          </cell>
          <cell r="Z125">
            <v>44713</v>
          </cell>
          <cell r="AA125">
            <v>48365</v>
          </cell>
          <cell r="AB125">
            <v>9</v>
          </cell>
          <cell r="AC125" t="str">
            <v>一括方式</v>
          </cell>
          <cell r="AE125">
            <v>0</v>
          </cell>
          <cell r="AF125">
            <v>0</v>
          </cell>
          <cell r="AH125" t="str">
            <v/>
          </cell>
          <cell r="BB125" t="str">
            <v>2022</v>
          </cell>
          <cell r="BD125" t="str">
            <v/>
          </cell>
          <cell r="BE125" t="str">
            <v>農事組合法人　新堀　代表理事　田村　光弘</v>
          </cell>
          <cell r="BF125" t="str">
            <v>379-2143</v>
          </cell>
          <cell r="BG125" t="str">
            <v>前橋市新堀町２３４－５</v>
          </cell>
          <cell r="BH125" t="str">
            <v>027-265-1562</v>
          </cell>
          <cell r="BI125" t="str">
            <v/>
          </cell>
          <cell r="BJ125">
            <v>44713</v>
          </cell>
          <cell r="BK125">
            <v>48365</v>
          </cell>
          <cell r="BL125">
            <v>9</v>
          </cell>
          <cell r="BM125" t="str">
            <v/>
          </cell>
          <cell r="BN125">
            <v>0</v>
          </cell>
          <cell r="BO125">
            <v>0</v>
          </cell>
          <cell r="BP125" t="str">
            <v/>
          </cell>
        </row>
        <row r="126">
          <cell r="D126">
            <v>48</v>
          </cell>
          <cell r="E126">
            <v>5</v>
          </cell>
          <cell r="F126" t="str">
            <v>48-5</v>
          </cell>
          <cell r="G126">
            <v>128</v>
          </cell>
          <cell r="I126" t="str">
            <v>前橋市</v>
          </cell>
          <cell r="J126" t="str">
            <v>前橋市</v>
          </cell>
          <cell r="K126" t="str">
            <v>力丸町</v>
          </cell>
          <cell r="L126" t="str">
            <v/>
          </cell>
          <cell r="M126" t="str">
            <v>３６３－２</v>
          </cell>
          <cell r="N126" t="str">
            <v>田</v>
          </cell>
          <cell r="O126" t="str">
            <v>水田</v>
          </cell>
          <cell r="P126">
            <v>846</v>
          </cell>
          <cell r="Q126">
            <v>846</v>
          </cell>
          <cell r="T126" t="str">
            <v>個人</v>
          </cell>
          <cell r="U126" t="str">
            <v>田村　光弘</v>
          </cell>
          <cell r="V126" t="str">
            <v>379-2143</v>
          </cell>
          <cell r="W126" t="str">
            <v>前橋市新堀町２３４－５</v>
          </cell>
          <cell r="X126" t="str">
            <v>027-265-1562</v>
          </cell>
          <cell r="Y126" t="str">
            <v/>
          </cell>
          <cell r="Z126">
            <v>44713</v>
          </cell>
          <cell r="AA126">
            <v>48365</v>
          </cell>
          <cell r="AB126">
            <v>9</v>
          </cell>
          <cell r="AC126" t="str">
            <v>一括方式</v>
          </cell>
          <cell r="AE126">
            <v>0</v>
          </cell>
          <cell r="AF126">
            <v>0</v>
          </cell>
          <cell r="AH126" t="str">
            <v/>
          </cell>
          <cell r="BB126" t="str">
            <v>2022</v>
          </cell>
          <cell r="BD126" t="str">
            <v/>
          </cell>
          <cell r="BE126" t="str">
            <v>農事組合法人　新堀　代表理事　田村　光弘</v>
          </cell>
          <cell r="BF126" t="str">
            <v>379-2143</v>
          </cell>
          <cell r="BG126" t="str">
            <v>前橋市新堀町２３４－５</v>
          </cell>
          <cell r="BH126" t="str">
            <v>027-265-1562</v>
          </cell>
          <cell r="BI126" t="str">
            <v/>
          </cell>
          <cell r="BJ126">
            <v>44713</v>
          </cell>
          <cell r="BK126">
            <v>48365</v>
          </cell>
          <cell r="BL126">
            <v>9</v>
          </cell>
          <cell r="BM126" t="str">
            <v/>
          </cell>
          <cell r="BN126">
            <v>0</v>
          </cell>
          <cell r="BO126">
            <v>0</v>
          </cell>
          <cell r="BP126" t="str">
            <v/>
          </cell>
        </row>
        <row r="127">
          <cell r="D127">
            <v>48</v>
          </cell>
          <cell r="E127">
            <v>6</v>
          </cell>
          <cell r="F127" t="str">
            <v>48-6</v>
          </cell>
          <cell r="G127">
            <v>129</v>
          </cell>
          <cell r="I127" t="str">
            <v>前橋市</v>
          </cell>
          <cell r="J127" t="str">
            <v>前橋市</v>
          </cell>
          <cell r="K127" t="str">
            <v>力丸町</v>
          </cell>
          <cell r="L127" t="str">
            <v/>
          </cell>
          <cell r="M127" t="str">
            <v>３６４</v>
          </cell>
          <cell r="N127" t="str">
            <v>田</v>
          </cell>
          <cell r="O127" t="str">
            <v>水田</v>
          </cell>
          <cell r="P127">
            <v>2505</v>
          </cell>
          <cell r="Q127">
            <v>2505</v>
          </cell>
          <cell r="T127" t="str">
            <v>個人</v>
          </cell>
          <cell r="U127" t="str">
            <v>田村　光弘</v>
          </cell>
          <cell r="V127" t="str">
            <v>379-2143</v>
          </cell>
          <cell r="W127" t="str">
            <v>前橋市新堀町２３４－５</v>
          </cell>
          <cell r="X127" t="str">
            <v>027-265-1562</v>
          </cell>
          <cell r="Y127" t="str">
            <v/>
          </cell>
          <cell r="Z127">
            <v>44713</v>
          </cell>
          <cell r="AA127">
            <v>48365</v>
          </cell>
          <cell r="AB127">
            <v>9</v>
          </cell>
          <cell r="AC127" t="str">
            <v>一括方式</v>
          </cell>
          <cell r="AE127">
            <v>0</v>
          </cell>
          <cell r="AF127">
            <v>0</v>
          </cell>
          <cell r="AH127" t="str">
            <v/>
          </cell>
          <cell r="BB127" t="str">
            <v>2022</v>
          </cell>
          <cell r="BD127" t="str">
            <v/>
          </cell>
          <cell r="BE127" t="str">
            <v>農事組合法人　新堀　代表理事　田村　光弘</v>
          </cell>
          <cell r="BF127" t="str">
            <v>379-2143</v>
          </cell>
          <cell r="BG127" t="str">
            <v>前橋市新堀町２３４－５</v>
          </cell>
          <cell r="BH127" t="str">
            <v>027-265-1562</v>
          </cell>
          <cell r="BI127" t="str">
            <v/>
          </cell>
          <cell r="BJ127">
            <v>44713</v>
          </cell>
          <cell r="BK127">
            <v>48365</v>
          </cell>
          <cell r="BL127">
            <v>9</v>
          </cell>
          <cell r="BM127" t="str">
            <v/>
          </cell>
          <cell r="BN127">
            <v>0</v>
          </cell>
          <cell r="BO127">
            <v>0</v>
          </cell>
          <cell r="BP127" t="str">
            <v/>
          </cell>
        </row>
        <row r="128">
          <cell r="D128">
            <v>48</v>
          </cell>
          <cell r="E128">
            <v>7</v>
          </cell>
          <cell r="F128" t="str">
            <v>48-7</v>
          </cell>
          <cell r="G128">
            <v>130</v>
          </cell>
          <cell r="I128" t="str">
            <v>前橋市</v>
          </cell>
          <cell r="J128" t="str">
            <v>前橋市</v>
          </cell>
          <cell r="K128" t="str">
            <v>力丸町</v>
          </cell>
          <cell r="L128" t="str">
            <v/>
          </cell>
          <cell r="M128" t="str">
            <v>３８８－１</v>
          </cell>
          <cell r="N128" t="str">
            <v>田</v>
          </cell>
          <cell r="O128" t="str">
            <v>水田</v>
          </cell>
          <cell r="P128">
            <v>2359</v>
          </cell>
          <cell r="Q128">
            <v>2359</v>
          </cell>
          <cell r="T128" t="str">
            <v>個人</v>
          </cell>
          <cell r="U128" t="str">
            <v>田村　光弘</v>
          </cell>
          <cell r="V128" t="str">
            <v>379-2143</v>
          </cell>
          <cell r="W128" t="str">
            <v>前橋市新堀町２３４－５</v>
          </cell>
          <cell r="X128" t="str">
            <v>027-265-1562</v>
          </cell>
          <cell r="Y128" t="str">
            <v/>
          </cell>
          <cell r="Z128">
            <v>44713</v>
          </cell>
          <cell r="AA128">
            <v>48365</v>
          </cell>
          <cell r="AB128">
            <v>9</v>
          </cell>
          <cell r="AC128" t="str">
            <v>一括方式</v>
          </cell>
          <cell r="AE128">
            <v>0</v>
          </cell>
          <cell r="AF128">
            <v>0</v>
          </cell>
          <cell r="AH128" t="str">
            <v/>
          </cell>
          <cell r="BB128" t="str">
            <v>2022</v>
          </cell>
          <cell r="BD128" t="str">
            <v/>
          </cell>
          <cell r="BE128" t="str">
            <v>農事組合法人　新堀　代表理事　田村　光弘</v>
          </cell>
          <cell r="BF128" t="str">
            <v>379-2143</v>
          </cell>
          <cell r="BG128" t="str">
            <v>前橋市新堀町２３４－５</v>
          </cell>
          <cell r="BH128" t="str">
            <v>027-265-1562</v>
          </cell>
          <cell r="BI128" t="str">
            <v/>
          </cell>
          <cell r="BJ128">
            <v>44713</v>
          </cell>
          <cell r="BK128">
            <v>48365</v>
          </cell>
          <cell r="BL128">
            <v>9</v>
          </cell>
          <cell r="BM128" t="str">
            <v/>
          </cell>
          <cell r="BN128">
            <v>0</v>
          </cell>
          <cell r="BO128">
            <v>0</v>
          </cell>
          <cell r="BP128" t="str">
            <v/>
          </cell>
        </row>
        <row r="129">
          <cell r="D129">
            <v>48</v>
          </cell>
          <cell r="E129">
            <v>8</v>
          </cell>
          <cell r="F129" t="str">
            <v>48-8</v>
          </cell>
          <cell r="G129">
            <v>131</v>
          </cell>
          <cell r="I129" t="str">
            <v>前橋市</v>
          </cell>
          <cell r="J129" t="str">
            <v>前橋市</v>
          </cell>
          <cell r="K129" t="str">
            <v>新堀町</v>
          </cell>
          <cell r="L129" t="str">
            <v/>
          </cell>
          <cell r="M129" t="str">
            <v>１８１</v>
          </cell>
          <cell r="N129" t="str">
            <v>田</v>
          </cell>
          <cell r="O129" t="str">
            <v>水田</v>
          </cell>
          <cell r="P129">
            <v>2079</v>
          </cell>
          <cell r="Q129">
            <v>2079</v>
          </cell>
          <cell r="T129" t="str">
            <v>個人</v>
          </cell>
          <cell r="U129" t="str">
            <v>田村　初美</v>
          </cell>
          <cell r="V129" t="str">
            <v>379-2143</v>
          </cell>
          <cell r="W129" t="str">
            <v>前橋市新堀町３６３－１</v>
          </cell>
          <cell r="X129" t="str">
            <v>027-265-2423</v>
          </cell>
          <cell r="Y129" t="str">
            <v/>
          </cell>
          <cell r="Z129">
            <v>44713</v>
          </cell>
          <cell r="AA129">
            <v>48365</v>
          </cell>
          <cell r="AB129">
            <v>9</v>
          </cell>
          <cell r="AC129" t="str">
            <v>一括方式</v>
          </cell>
          <cell r="AE129">
            <v>0</v>
          </cell>
          <cell r="AF129">
            <v>0</v>
          </cell>
          <cell r="AH129" t="str">
            <v/>
          </cell>
          <cell r="BB129" t="str">
            <v>2022</v>
          </cell>
          <cell r="BD129" t="str">
            <v/>
          </cell>
          <cell r="BE129" t="str">
            <v>農事組合法人　新堀　代表理事　田村　光弘</v>
          </cell>
          <cell r="BF129" t="str">
            <v>379-2143</v>
          </cell>
          <cell r="BG129" t="str">
            <v>前橋市新堀町２３４－５</v>
          </cell>
          <cell r="BH129" t="str">
            <v>027-265-1562</v>
          </cell>
          <cell r="BI129" t="str">
            <v/>
          </cell>
          <cell r="BJ129">
            <v>44713</v>
          </cell>
          <cell r="BK129">
            <v>48365</v>
          </cell>
          <cell r="BL129">
            <v>9</v>
          </cell>
          <cell r="BM129" t="str">
            <v/>
          </cell>
          <cell r="BN129">
            <v>0</v>
          </cell>
          <cell r="BO129">
            <v>0</v>
          </cell>
          <cell r="BP129" t="str">
            <v/>
          </cell>
        </row>
        <row r="130">
          <cell r="D130">
            <v>48</v>
          </cell>
          <cell r="E130">
            <v>9</v>
          </cell>
          <cell r="F130" t="str">
            <v>48-9</v>
          </cell>
          <cell r="G130">
            <v>132</v>
          </cell>
          <cell r="I130" t="str">
            <v>前橋市</v>
          </cell>
          <cell r="J130" t="str">
            <v>前橋市</v>
          </cell>
          <cell r="K130" t="str">
            <v>新堀町</v>
          </cell>
          <cell r="L130" t="str">
            <v/>
          </cell>
          <cell r="M130" t="str">
            <v>１３８－２</v>
          </cell>
          <cell r="N130" t="str">
            <v>田</v>
          </cell>
          <cell r="O130" t="str">
            <v>水田</v>
          </cell>
          <cell r="P130">
            <v>656</v>
          </cell>
          <cell r="Q130">
            <v>656</v>
          </cell>
          <cell r="T130" t="str">
            <v>個人</v>
          </cell>
          <cell r="U130" t="str">
            <v>田村　誠一</v>
          </cell>
          <cell r="V130" t="str">
            <v>379-2143</v>
          </cell>
          <cell r="W130" t="str">
            <v>前橋市新堀町３６３－１</v>
          </cell>
          <cell r="X130" t="str">
            <v>027-265-2423</v>
          </cell>
          <cell r="Y130" t="str">
            <v/>
          </cell>
          <cell r="Z130">
            <v>44713</v>
          </cell>
          <cell r="AA130">
            <v>48365</v>
          </cell>
          <cell r="AB130">
            <v>9</v>
          </cell>
          <cell r="AC130" t="str">
            <v>一括方式</v>
          </cell>
          <cell r="AE130">
            <v>0</v>
          </cell>
          <cell r="AF130">
            <v>0</v>
          </cell>
          <cell r="AH130" t="str">
            <v/>
          </cell>
          <cell r="BB130" t="str">
            <v>2022</v>
          </cell>
          <cell r="BD130" t="str">
            <v/>
          </cell>
          <cell r="BE130" t="str">
            <v>農事組合法人　新堀　代表理事　田村　光弘</v>
          </cell>
          <cell r="BF130" t="str">
            <v>379-2143</v>
          </cell>
          <cell r="BG130" t="str">
            <v>前橋市新堀町２３４－５</v>
          </cell>
          <cell r="BH130" t="str">
            <v>027-265-1562</v>
          </cell>
          <cell r="BI130" t="str">
            <v/>
          </cell>
          <cell r="BJ130">
            <v>44713</v>
          </cell>
          <cell r="BK130">
            <v>48365</v>
          </cell>
          <cell r="BL130">
            <v>9</v>
          </cell>
          <cell r="BM130" t="str">
            <v/>
          </cell>
          <cell r="BN130">
            <v>0</v>
          </cell>
          <cell r="BO130">
            <v>0</v>
          </cell>
          <cell r="BP130" t="str">
            <v/>
          </cell>
        </row>
        <row r="131">
          <cell r="D131">
            <v>48</v>
          </cell>
          <cell r="E131">
            <v>10</v>
          </cell>
          <cell r="F131" t="str">
            <v>48-10</v>
          </cell>
          <cell r="G131">
            <v>133</v>
          </cell>
          <cell r="I131" t="str">
            <v>前橋市</v>
          </cell>
          <cell r="J131" t="str">
            <v>前橋市</v>
          </cell>
          <cell r="K131" t="str">
            <v>新堀町</v>
          </cell>
          <cell r="L131" t="str">
            <v/>
          </cell>
          <cell r="M131" t="str">
            <v>１４４</v>
          </cell>
          <cell r="N131" t="str">
            <v>田</v>
          </cell>
          <cell r="O131" t="str">
            <v>水田</v>
          </cell>
          <cell r="P131">
            <v>3013</v>
          </cell>
          <cell r="Q131">
            <v>3013</v>
          </cell>
          <cell r="T131" t="str">
            <v>個人</v>
          </cell>
          <cell r="U131" t="str">
            <v>田村　誠一</v>
          </cell>
          <cell r="V131" t="str">
            <v>379-2143</v>
          </cell>
          <cell r="W131" t="str">
            <v>前橋市新堀町３６３－１</v>
          </cell>
          <cell r="X131" t="str">
            <v>027-265-2423</v>
          </cell>
          <cell r="Y131" t="str">
            <v/>
          </cell>
          <cell r="Z131">
            <v>44713</v>
          </cell>
          <cell r="AA131">
            <v>48365</v>
          </cell>
          <cell r="AB131">
            <v>9</v>
          </cell>
          <cell r="AC131" t="str">
            <v>一括方式</v>
          </cell>
          <cell r="AE131">
            <v>0</v>
          </cell>
          <cell r="AF131">
            <v>0</v>
          </cell>
          <cell r="AH131" t="str">
            <v/>
          </cell>
          <cell r="BB131" t="str">
            <v>2022</v>
          </cell>
          <cell r="BD131" t="str">
            <v/>
          </cell>
          <cell r="BE131" t="str">
            <v>農事組合法人　新堀　代表理事　田村　光弘</v>
          </cell>
          <cell r="BF131" t="str">
            <v>379-2143</v>
          </cell>
          <cell r="BG131" t="str">
            <v>前橋市新堀町２３４－５</v>
          </cell>
          <cell r="BH131" t="str">
            <v>027-265-1562</v>
          </cell>
          <cell r="BI131" t="str">
            <v/>
          </cell>
          <cell r="BJ131">
            <v>44713</v>
          </cell>
          <cell r="BK131">
            <v>48365</v>
          </cell>
          <cell r="BL131">
            <v>9</v>
          </cell>
          <cell r="BM131" t="str">
            <v/>
          </cell>
          <cell r="BN131">
            <v>0</v>
          </cell>
          <cell r="BO131">
            <v>0</v>
          </cell>
          <cell r="BP131" t="str">
            <v/>
          </cell>
        </row>
        <row r="132">
          <cell r="D132">
            <v>48</v>
          </cell>
          <cell r="E132">
            <v>11</v>
          </cell>
          <cell r="F132" t="str">
            <v>48-11</v>
          </cell>
          <cell r="G132">
            <v>134</v>
          </cell>
          <cell r="I132" t="str">
            <v>前橋市</v>
          </cell>
          <cell r="J132" t="str">
            <v>前橋市</v>
          </cell>
          <cell r="K132" t="str">
            <v>新堀町</v>
          </cell>
          <cell r="L132" t="str">
            <v/>
          </cell>
          <cell r="M132" t="str">
            <v>１５２</v>
          </cell>
          <cell r="N132" t="str">
            <v>田</v>
          </cell>
          <cell r="O132" t="str">
            <v>水田</v>
          </cell>
          <cell r="P132">
            <v>3026</v>
          </cell>
          <cell r="Q132">
            <v>3026</v>
          </cell>
          <cell r="T132" t="str">
            <v>個人</v>
          </cell>
          <cell r="U132" t="str">
            <v>田村　文康</v>
          </cell>
          <cell r="V132" t="str">
            <v>379-2143</v>
          </cell>
          <cell r="W132" t="str">
            <v>前橋市新堀町６１－３</v>
          </cell>
          <cell r="X132" t="str">
            <v>027-265-2012</v>
          </cell>
          <cell r="Y132" t="str">
            <v/>
          </cell>
          <cell r="Z132">
            <v>44713</v>
          </cell>
          <cell r="AA132">
            <v>48365</v>
          </cell>
          <cell r="AB132">
            <v>9</v>
          </cell>
          <cell r="AC132" t="str">
            <v>一括方式</v>
          </cell>
          <cell r="AE132">
            <v>0</v>
          </cell>
          <cell r="AF132">
            <v>0</v>
          </cell>
          <cell r="AH132" t="str">
            <v/>
          </cell>
          <cell r="BB132" t="str">
            <v>2022</v>
          </cell>
          <cell r="BD132" t="str">
            <v/>
          </cell>
          <cell r="BE132" t="str">
            <v>農事組合法人　新堀　代表理事　田村　光弘</v>
          </cell>
          <cell r="BF132" t="str">
            <v>379-2143</v>
          </cell>
          <cell r="BG132" t="str">
            <v>前橋市新堀町２３４－５</v>
          </cell>
          <cell r="BH132" t="str">
            <v>027-265-1562</v>
          </cell>
          <cell r="BI132" t="str">
            <v/>
          </cell>
          <cell r="BJ132">
            <v>44713</v>
          </cell>
          <cell r="BK132">
            <v>48365</v>
          </cell>
          <cell r="BL132">
            <v>9</v>
          </cell>
          <cell r="BM132" t="str">
            <v/>
          </cell>
          <cell r="BN132">
            <v>0</v>
          </cell>
          <cell r="BO132">
            <v>0</v>
          </cell>
          <cell r="BP132" t="str">
            <v/>
          </cell>
        </row>
        <row r="133">
          <cell r="D133">
            <v>49</v>
          </cell>
          <cell r="E133">
            <v>1</v>
          </cell>
          <cell r="F133" t="str">
            <v>49-1</v>
          </cell>
          <cell r="G133">
            <v>135</v>
          </cell>
          <cell r="I133" t="str">
            <v>前橋市</v>
          </cell>
          <cell r="J133" t="str">
            <v>前橋市</v>
          </cell>
          <cell r="K133" t="str">
            <v>亀里町</v>
          </cell>
          <cell r="L133" t="str">
            <v/>
          </cell>
          <cell r="M133" t="str">
            <v>１８－２</v>
          </cell>
          <cell r="N133" t="str">
            <v>田</v>
          </cell>
          <cell r="O133" t="str">
            <v>水田</v>
          </cell>
          <cell r="P133">
            <v>689</v>
          </cell>
          <cell r="Q133">
            <v>689</v>
          </cell>
          <cell r="T133" t="str">
            <v>個人</v>
          </cell>
          <cell r="U133" t="str">
            <v>田村　弥生</v>
          </cell>
          <cell r="V133" t="str">
            <v>370-0072</v>
          </cell>
          <cell r="W133" t="str">
            <v>高崎市大八木町９１３－５</v>
          </cell>
          <cell r="X133" t="str">
            <v>000-000-0000</v>
          </cell>
          <cell r="Y133" t="str">
            <v>080-1082-8250</v>
          </cell>
          <cell r="Z133">
            <v>44713</v>
          </cell>
          <cell r="AA133">
            <v>46538</v>
          </cell>
          <cell r="AB133">
            <v>4</v>
          </cell>
          <cell r="AC133" t="str">
            <v>一括方式</v>
          </cell>
          <cell r="AE133">
            <v>4000</v>
          </cell>
          <cell r="AF133">
            <v>2756</v>
          </cell>
          <cell r="AH133" t="str">
            <v/>
          </cell>
          <cell r="BB133" t="str">
            <v>2022</v>
          </cell>
          <cell r="BD133" t="str">
            <v>農地所有適格法人</v>
          </cell>
          <cell r="BE133" t="str">
            <v>有限会社　三輪農園　代表取締役　三輪　民雄</v>
          </cell>
          <cell r="BF133" t="str">
            <v>379-2147</v>
          </cell>
          <cell r="BG133" t="str">
            <v>前橋市亀里町２２５</v>
          </cell>
          <cell r="BH133" t="str">
            <v>027-265-2376</v>
          </cell>
          <cell r="BI133" t="str">
            <v/>
          </cell>
          <cell r="BJ133">
            <v>44713</v>
          </cell>
          <cell r="BK133">
            <v>46538</v>
          </cell>
          <cell r="BL133">
            <v>4</v>
          </cell>
          <cell r="BM133" t="str">
            <v/>
          </cell>
          <cell r="BN133">
            <v>4000</v>
          </cell>
          <cell r="BO133">
            <v>2756</v>
          </cell>
          <cell r="BP133" t="str">
            <v/>
          </cell>
        </row>
        <row r="134">
          <cell r="D134">
            <v>49</v>
          </cell>
          <cell r="E134">
            <v>2</v>
          </cell>
          <cell r="F134" t="str">
            <v>49-2</v>
          </cell>
          <cell r="G134">
            <v>136</v>
          </cell>
          <cell r="I134" t="str">
            <v>前橋市</v>
          </cell>
          <cell r="J134" t="str">
            <v>前橋市</v>
          </cell>
          <cell r="K134" t="str">
            <v>亀里町</v>
          </cell>
          <cell r="L134" t="str">
            <v/>
          </cell>
          <cell r="M134" t="str">
            <v>１８－９</v>
          </cell>
          <cell r="N134" t="str">
            <v>田</v>
          </cell>
          <cell r="O134" t="str">
            <v>水田</v>
          </cell>
          <cell r="P134">
            <v>689</v>
          </cell>
          <cell r="Q134">
            <v>689</v>
          </cell>
          <cell r="T134" t="str">
            <v>個人</v>
          </cell>
          <cell r="U134" t="str">
            <v>田村　弥生</v>
          </cell>
          <cell r="V134" t="str">
            <v>370-0072</v>
          </cell>
          <cell r="W134" t="str">
            <v>高崎市大八木町９１３－５</v>
          </cell>
          <cell r="X134" t="str">
            <v>000-000-0000</v>
          </cell>
          <cell r="Y134" t="str">
            <v>080-1082-8250</v>
          </cell>
          <cell r="Z134">
            <v>44713</v>
          </cell>
          <cell r="AA134">
            <v>46538</v>
          </cell>
          <cell r="AB134">
            <v>4</v>
          </cell>
          <cell r="AC134" t="str">
            <v>一括方式</v>
          </cell>
          <cell r="AE134">
            <v>4000</v>
          </cell>
          <cell r="AF134">
            <v>2756</v>
          </cell>
          <cell r="AH134" t="str">
            <v/>
          </cell>
          <cell r="BB134" t="str">
            <v>2022</v>
          </cell>
          <cell r="BD134" t="str">
            <v>農地所有適格法人</v>
          </cell>
          <cell r="BE134" t="str">
            <v>有限会社　三輪農園　代表取締役　三輪　民雄</v>
          </cell>
          <cell r="BF134" t="str">
            <v>379-2147</v>
          </cell>
          <cell r="BG134" t="str">
            <v>前橋市亀里町２２５</v>
          </cell>
          <cell r="BH134" t="str">
            <v>027-265-2376</v>
          </cell>
          <cell r="BI134" t="str">
            <v/>
          </cell>
          <cell r="BJ134">
            <v>44713</v>
          </cell>
          <cell r="BK134">
            <v>46538</v>
          </cell>
          <cell r="BL134">
            <v>4</v>
          </cell>
          <cell r="BM134" t="str">
            <v/>
          </cell>
          <cell r="BN134">
            <v>4000</v>
          </cell>
          <cell r="BO134">
            <v>2756</v>
          </cell>
          <cell r="BP134" t="str">
            <v/>
          </cell>
        </row>
        <row r="135">
          <cell r="D135">
            <v>50</v>
          </cell>
          <cell r="E135">
            <v>1</v>
          </cell>
          <cell r="F135" t="str">
            <v>50-1</v>
          </cell>
          <cell r="G135">
            <v>137</v>
          </cell>
          <cell r="I135" t="str">
            <v>前橋市</v>
          </cell>
          <cell r="J135" t="str">
            <v>前橋市</v>
          </cell>
          <cell r="K135" t="str">
            <v>新堀町</v>
          </cell>
          <cell r="L135" t="str">
            <v/>
          </cell>
          <cell r="M135" t="str">
            <v>１４３</v>
          </cell>
          <cell r="N135" t="str">
            <v>田</v>
          </cell>
          <cell r="O135" t="str">
            <v>水田</v>
          </cell>
          <cell r="P135">
            <v>3026</v>
          </cell>
          <cell r="Q135">
            <v>3026</v>
          </cell>
          <cell r="T135" t="str">
            <v>個人</v>
          </cell>
          <cell r="U135" t="str">
            <v>田村　利作</v>
          </cell>
          <cell r="V135" t="str">
            <v>379-2143</v>
          </cell>
          <cell r="W135" t="str">
            <v>前橋市新堀町２３４－５</v>
          </cell>
          <cell r="X135" t="str">
            <v>027-265-1562</v>
          </cell>
          <cell r="Y135" t="str">
            <v/>
          </cell>
          <cell r="Z135">
            <v>44713</v>
          </cell>
          <cell r="AA135">
            <v>48365</v>
          </cell>
          <cell r="AB135">
            <v>9</v>
          </cell>
          <cell r="AC135" t="str">
            <v>一括方式</v>
          </cell>
          <cell r="AE135">
            <v>0</v>
          </cell>
          <cell r="AF135">
            <v>0</v>
          </cell>
          <cell r="AH135" t="str">
            <v/>
          </cell>
          <cell r="BB135" t="str">
            <v>2022</v>
          </cell>
          <cell r="BD135" t="str">
            <v/>
          </cell>
          <cell r="BE135" t="str">
            <v>農事組合法人　新堀　代表理事　田村　光弘</v>
          </cell>
          <cell r="BF135" t="str">
            <v>379-2143</v>
          </cell>
          <cell r="BG135" t="str">
            <v>前橋市新堀町２３４－５</v>
          </cell>
          <cell r="BH135" t="str">
            <v>027-265-1562</v>
          </cell>
          <cell r="BI135" t="str">
            <v/>
          </cell>
          <cell r="BJ135">
            <v>44713</v>
          </cell>
          <cell r="BK135">
            <v>48365</v>
          </cell>
          <cell r="BL135">
            <v>9</v>
          </cell>
          <cell r="BM135" t="str">
            <v/>
          </cell>
          <cell r="BN135">
            <v>0</v>
          </cell>
          <cell r="BO135">
            <v>0</v>
          </cell>
          <cell r="BP135" t="str">
            <v/>
          </cell>
        </row>
        <row r="136">
          <cell r="D136">
            <v>51</v>
          </cell>
          <cell r="E136">
            <v>1</v>
          </cell>
          <cell r="F136" t="str">
            <v>51-1</v>
          </cell>
          <cell r="G136">
            <v>138</v>
          </cell>
          <cell r="I136" t="str">
            <v>前橋市</v>
          </cell>
          <cell r="J136" t="str">
            <v>前橋市</v>
          </cell>
          <cell r="K136" t="str">
            <v>粕川町室沢</v>
          </cell>
          <cell r="L136" t="str">
            <v/>
          </cell>
          <cell r="M136" t="str">
            <v>４４０－２</v>
          </cell>
          <cell r="N136" t="str">
            <v>田</v>
          </cell>
          <cell r="O136" t="str">
            <v>水田</v>
          </cell>
          <cell r="P136">
            <v>2199</v>
          </cell>
          <cell r="Q136">
            <v>2199</v>
          </cell>
          <cell r="T136" t="str">
            <v>個人</v>
          </cell>
          <cell r="U136" t="str">
            <v>渡辺　文志</v>
          </cell>
          <cell r="V136" t="str">
            <v>371-0202</v>
          </cell>
          <cell r="W136" t="str">
            <v>前橋市粕川町室沢４１１</v>
          </cell>
          <cell r="X136" t="str">
            <v>027-285-9271</v>
          </cell>
          <cell r="Y136" t="str">
            <v>090-2253-9271</v>
          </cell>
          <cell r="Z136">
            <v>44713</v>
          </cell>
          <cell r="AA136">
            <v>48365</v>
          </cell>
          <cell r="AB136">
            <v>10</v>
          </cell>
          <cell r="AC136" t="str">
            <v>一括方式</v>
          </cell>
          <cell r="AE136">
            <v>5000</v>
          </cell>
          <cell r="AF136">
            <v>10995</v>
          </cell>
          <cell r="AH136" t="str">
            <v/>
          </cell>
          <cell r="BB136" t="str">
            <v>2022</v>
          </cell>
          <cell r="BD136" t="str">
            <v>農地所有適格法人</v>
          </cell>
          <cell r="BE136" t="str">
            <v>農事組合法人　月田　新井　明夫</v>
          </cell>
          <cell r="BF136" t="str">
            <v>371-0203</v>
          </cell>
          <cell r="BG136" t="str">
            <v>前橋市粕川町月田７１４</v>
          </cell>
          <cell r="BH136" t="str">
            <v>027-285-2389</v>
          </cell>
          <cell r="BI136" t="str">
            <v/>
          </cell>
          <cell r="BJ136">
            <v>44713</v>
          </cell>
          <cell r="BK136">
            <v>48365</v>
          </cell>
          <cell r="BL136">
            <v>10</v>
          </cell>
          <cell r="BM136" t="str">
            <v/>
          </cell>
          <cell r="BN136">
            <v>5000</v>
          </cell>
          <cell r="BO136">
            <v>10995</v>
          </cell>
          <cell r="BP136" t="str">
            <v/>
          </cell>
        </row>
        <row r="137">
          <cell r="D137">
            <v>52</v>
          </cell>
          <cell r="E137">
            <v>1</v>
          </cell>
          <cell r="F137" t="str">
            <v>52-1</v>
          </cell>
          <cell r="G137">
            <v>139</v>
          </cell>
          <cell r="I137" t="str">
            <v>前橋市</v>
          </cell>
          <cell r="J137" t="str">
            <v>前橋市</v>
          </cell>
          <cell r="K137" t="str">
            <v>小屋原町</v>
          </cell>
          <cell r="L137" t="str">
            <v/>
          </cell>
          <cell r="M137" t="str">
            <v>２１１－１</v>
          </cell>
          <cell r="N137" t="str">
            <v>田</v>
          </cell>
          <cell r="O137" t="str">
            <v>水田</v>
          </cell>
          <cell r="P137">
            <v>725</v>
          </cell>
          <cell r="Q137">
            <v>725</v>
          </cell>
          <cell r="T137" t="str">
            <v>個人</v>
          </cell>
          <cell r="U137" t="str">
            <v>藤井　春義</v>
          </cell>
          <cell r="V137" t="str">
            <v>379-2121</v>
          </cell>
          <cell r="W137" t="str">
            <v>前橋市小屋原町３１５－４</v>
          </cell>
          <cell r="X137" t="str">
            <v>027-266-1813</v>
          </cell>
          <cell r="Y137" t="str">
            <v/>
          </cell>
          <cell r="Z137">
            <v>44713</v>
          </cell>
          <cell r="AA137">
            <v>48365</v>
          </cell>
          <cell r="AB137">
            <v>10</v>
          </cell>
          <cell r="AC137" t="str">
            <v>一括方式</v>
          </cell>
          <cell r="AE137">
            <v>0</v>
          </cell>
          <cell r="AF137">
            <v>0</v>
          </cell>
          <cell r="AH137" t="str">
            <v/>
          </cell>
          <cell r="BB137" t="str">
            <v>2022</v>
          </cell>
          <cell r="BD137" t="str">
            <v>個人</v>
          </cell>
          <cell r="BE137" t="str">
            <v>木村　寿統</v>
          </cell>
          <cell r="BF137" t="str">
            <v>379-2165</v>
          </cell>
          <cell r="BG137" t="str">
            <v>前橋市上長磯町６７</v>
          </cell>
          <cell r="BH137" t="str">
            <v>027-261-0514</v>
          </cell>
          <cell r="BI137" t="str">
            <v/>
          </cell>
          <cell r="BJ137">
            <v>44713</v>
          </cell>
          <cell r="BK137">
            <v>48365</v>
          </cell>
          <cell r="BL137">
            <v>10</v>
          </cell>
          <cell r="BM137" t="str">
            <v/>
          </cell>
          <cell r="BN137">
            <v>0</v>
          </cell>
          <cell r="BO137">
            <v>0</v>
          </cell>
          <cell r="BP137" t="str">
            <v/>
          </cell>
        </row>
        <row r="138">
          <cell r="D138">
            <v>53</v>
          </cell>
          <cell r="E138">
            <v>1</v>
          </cell>
          <cell r="F138" t="str">
            <v>53-1</v>
          </cell>
          <cell r="G138">
            <v>140</v>
          </cell>
          <cell r="I138" t="str">
            <v>前橋市</v>
          </cell>
          <cell r="J138" t="str">
            <v>前橋市</v>
          </cell>
          <cell r="K138" t="str">
            <v>青柳町</v>
          </cell>
          <cell r="L138" t="str">
            <v/>
          </cell>
          <cell r="M138" t="str">
            <v>３－１</v>
          </cell>
          <cell r="N138" t="str">
            <v>畑</v>
          </cell>
          <cell r="O138" t="str">
            <v>普通畑</v>
          </cell>
          <cell r="P138">
            <v>1147</v>
          </cell>
          <cell r="Q138">
            <v>1147</v>
          </cell>
          <cell r="T138" t="str">
            <v>個人</v>
          </cell>
          <cell r="U138" t="str">
            <v>藤本　君子</v>
          </cell>
          <cell r="V138" t="str">
            <v>371-0054</v>
          </cell>
          <cell r="W138" t="str">
            <v>前橋市下細井町６１５－１１</v>
          </cell>
          <cell r="X138" t="str">
            <v>027-234-1486</v>
          </cell>
          <cell r="Y138" t="str">
            <v/>
          </cell>
          <cell r="Z138">
            <v>44713</v>
          </cell>
          <cell r="AA138">
            <v>48365</v>
          </cell>
          <cell r="AB138">
            <v>10</v>
          </cell>
          <cell r="AC138" t="str">
            <v>一括方式</v>
          </cell>
          <cell r="AE138">
            <v>0</v>
          </cell>
          <cell r="AF138">
            <v>0</v>
          </cell>
          <cell r="AH138" t="str">
            <v/>
          </cell>
          <cell r="BB138" t="str">
            <v>2022</v>
          </cell>
          <cell r="BD138" t="str">
            <v>個人</v>
          </cell>
          <cell r="BE138" t="str">
            <v>渋川　勝三</v>
          </cell>
          <cell r="BF138" t="str">
            <v>379-2202</v>
          </cell>
          <cell r="BG138" t="str">
            <v>前橋市龍蔵寺町１３３</v>
          </cell>
          <cell r="BH138" t="str">
            <v>027-232-7170</v>
          </cell>
          <cell r="BI138" t="str">
            <v/>
          </cell>
          <cell r="BJ138">
            <v>44713</v>
          </cell>
          <cell r="BK138">
            <v>48365</v>
          </cell>
          <cell r="BL138">
            <v>10</v>
          </cell>
          <cell r="BM138" t="str">
            <v/>
          </cell>
          <cell r="BN138">
            <v>0</v>
          </cell>
          <cell r="BO138">
            <v>0</v>
          </cell>
          <cell r="BP138" t="str">
            <v/>
          </cell>
        </row>
        <row r="139">
          <cell r="D139">
            <v>54</v>
          </cell>
          <cell r="E139">
            <v>1</v>
          </cell>
          <cell r="F139" t="str">
            <v>54-1</v>
          </cell>
          <cell r="G139">
            <v>141</v>
          </cell>
          <cell r="I139" t="str">
            <v>前橋市</v>
          </cell>
          <cell r="J139" t="str">
            <v>前橋市</v>
          </cell>
          <cell r="K139" t="str">
            <v>上沖町</v>
          </cell>
          <cell r="L139" t="str">
            <v/>
          </cell>
          <cell r="M139" t="str">
            <v>６６４</v>
          </cell>
          <cell r="N139" t="str">
            <v>田</v>
          </cell>
          <cell r="O139" t="str">
            <v>水田</v>
          </cell>
          <cell r="P139">
            <v>1663</v>
          </cell>
          <cell r="Q139">
            <v>1663</v>
          </cell>
          <cell r="T139" t="str">
            <v>個人</v>
          </cell>
          <cell r="U139" t="str">
            <v>奈良　恵子</v>
          </cell>
          <cell r="V139" t="str">
            <v>371-0053</v>
          </cell>
          <cell r="W139" t="str">
            <v>前橋市幸塚町１９０</v>
          </cell>
          <cell r="X139" t="str">
            <v>027-235-0244</v>
          </cell>
          <cell r="Y139" t="str">
            <v>090-9858-3981</v>
          </cell>
          <cell r="Z139">
            <v>44713</v>
          </cell>
          <cell r="AA139">
            <v>48365</v>
          </cell>
          <cell r="AB139">
            <v>10</v>
          </cell>
          <cell r="AC139" t="str">
            <v>一括方式</v>
          </cell>
          <cell r="AE139">
            <v>1000</v>
          </cell>
          <cell r="AF139">
            <v>1663</v>
          </cell>
          <cell r="AH139" t="str">
            <v/>
          </cell>
          <cell r="BB139" t="str">
            <v>2022</v>
          </cell>
          <cell r="BD139" t="str">
            <v>農地所有適格法人</v>
          </cell>
          <cell r="BE139" t="str">
            <v>株式会社　おれん家農園　冠　康夫</v>
          </cell>
          <cell r="BF139" t="str">
            <v>379-2154</v>
          </cell>
          <cell r="BG139" t="str">
            <v>前橋市天川大島町１３６４－１</v>
          </cell>
          <cell r="BH139" t="str">
            <v>027-290-6010</v>
          </cell>
          <cell r="BI139" t="str">
            <v>080-8925-0084</v>
          </cell>
          <cell r="BJ139">
            <v>44713</v>
          </cell>
          <cell r="BK139">
            <v>48365</v>
          </cell>
          <cell r="BL139">
            <v>10</v>
          </cell>
          <cell r="BM139" t="str">
            <v/>
          </cell>
          <cell r="BN139">
            <v>1000</v>
          </cell>
          <cell r="BO139">
            <v>1663</v>
          </cell>
          <cell r="BP139" t="str">
            <v/>
          </cell>
        </row>
        <row r="140">
          <cell r="D140">
            <v>54</v>
          </cell>
          <cell r="E140">
            <v>2</v>
          </cell>
          <cell r="F140" t="str">
            <v>54-2</v>
          </cell>
          <cell r="G140">
            <v>142</v>
          </cell>
          <cell r="I140" t="str">
            <v>前橋市</v>
          </cell>
          <cell r="J140" t="str">
            <v>前橋市</v>
          </cell>
          <cell r="K140" t="str">
            <v>上沖町</v>
          </cell>
          <cell r="L140" t="str">
            <v/>
          </cell>
          <cell r="M140" t="str">
            <v>７２７－６</v>
          </cell>
          <cell r="N140" t="str">
            <v>田</v>
          </cell>
          <cell r="O140" t="str">
            <v>水田</v>
          </cell>
          <cell r="P140">
            <v>1784</v>
          </cell>
          <cell r="Q140">
            <v>1784</v>
          </cell>
          <cell r="T140" t="str">
            <v>個人</v>
          </cell>
          <cell r="U140" t="str">
            <v>奈良　恵子</v>
          </cell>
          <cell r="V140" t="str">
            <v>371-0053</v>
          </cell>
          <cell r="W140" t="str">
            <v>前橋市幸塚町１９０</v>
          </cell>
          <cell r="X140" t="str">
            <v>027-235-0244</v>
          </cell>
          <cell r="Y140" t="str">
            <v>090-9858-3981</v>
          </cell>
          <cell r="Z140">
            <v>44713</v>
          </cell>
          <cell r="AA140">
            <v>48365</v>
          </cell>
          <cell r="AB140">
            <v>10</v>
          </cell>
          <cell r="AC140" t="str">
            <v>一括方式</v>
          </cell>
          <cell r="AE140">
            <v>1000</v>
          </cell>
          <cell r="AF140">
            <v>1784</v>
          </cell>
          <cell r="AH140" t="str">
            <v/>
          </cell>
          <cell r="BB140" t="str">
            <v>2022</v>
          </cell>
          <cell r="BD140" t="str">
            <v>農地所有適格法人</v>
          </cell>
          <cell r="BE140" t="str">
            <v>株式会社　おれん家農園　冠　康夫</v>
          </cell>
          <cell r="BF140" t="str">
            <v>379-2154</v>
          </cell>
          <cell r="BG140" t="str">
            <v>前橋市天川大島町１３６４－１</v>
          </cell>
          <cell r="BH140" t="str">
            <v>027-290-6010</v>
          </cell>
          <cell r="BI140" t="str">
            <v>080-8925-0084</v>
          </cell>
          <cell r="BJ140">
            <v>44713</v>
          </cell>
          <cell r="BK140">
            <v>48365</v>
          </cell>
          <cell r="BL140">
            <v>10</v>
          </cell>
          <cell r="BM140" t="str">
            <v/>
          </cell>
          <cell r="BN140">
            <v>1000</v>
          </cell>
          <cell r="BO140">
            <v>1784</v>
          </cell>
          <cell r="BP140" t="str">
            <v/>
          </cell>
        </row>
        <row r="141">
          <cell r="D141">
            <v>55</v>
          </cell>
          <cell r="E141">
            <v>1</v>
          </cell>
          <cell r="F141" t="str">
            <v>55-1</v>
          </cell>
          <cell r="G141">
            <v>143</v>
          </cell>
          <cell r="I141" t="str">
            <v>前橋市</v>
          </cell>
          <cell r="J141" t="str">
            <v>前橋市</v>
          </cell>
          <cell r="K141" t="str">
            <v>上細井町</v>
          </cell>
          <cell r="L141" t="str">
            <v/>
          </cell>
          <cell r="M141" t="str">
            <v>２－１３</v>
          </cell>
          <cell r="N141" t="str">
            <v>畑</v>
          </cell>
          <cell r="O141" t="str">
            <v>普通畑</v>
          </cell>
          <cell r="P141">
            <v>552</v>
          </cell>
          <cell r="Q141">
            <v>552</v>
          </cell>
          <cell r="T141" t="str">
            <v>個人</v>
          </cell>
          <cell r="U141" t="str">
            <v>内田　みち子</v>
          </cell>
          <cell r="V141" t="str">
            <v>371-0051</v>
          </cell>
          <cell r="W141" t="str">
            <v>前橋市上細井町１９４６－３</v>
          </cell>
          <cell r="X141" t="str">
            <v>000-000-0000</v>
          </cell>
          <cell r="Y141" t="str">
            <v>090-7739-3407</v>
          </cell>
          <cell r="Z141">
            <v>44713</v>
          </cell>
          <cell r="AA141">
            <v>48365</v>
          </cell>
          <cell r="AB141">
            <v>10</v>
          </cell>
          <cell r="AC141" t="str">
            <v>一括方式</v>
          </cell>
          <cell r="AE141">
            <v>5600</v>
          </cell>
          <cell r="AF141">
            <v>3091</v>
          </cell>
          <cell r="AH141" t="str">
            <v/>
          </cell>
          <cell r="BB141" t="str">
            <v>2022</v>
          </cell>
          <cell r="BD141" t="str">
            <v>個人</v>
          </cell>
          <cell r="BE141" t="str">
            <v>関口　雄二</v>
          </cell>
          <cell r="BF141" t="str">
            <v>379-2202</v>
          </cell>
          <cell r="BG141" t="str">
            <v>前橋市北代田町４９７</v>
          </cell>
          <cell r="BH141" t="str">
            <v>027-232-8735</v>
          </cell>
          <cell r="BI141" t="str">
            <v/>
          </cell>
          <cell r="BJ141">
            <v>44713</v>
          </cell>
          <cell r="BK141">
            <v>48365</v>
          </cell>
          <cell r="BL141">
            <v>10</v>
          </cell>
          <cell r="BM141" t="str">
            <v/>
          </cell>
          <cell r="BN141">
            <v>5600</v>
          </cell>
          <cell r="BO141">
            <v>3091</v>
          </cell>
          <cell r="BP141" t="str">
            <v/>
          </cell>
        </row>
        <row r="142">
          <cell r="D142">
            <v>56</v>
          </cell>
          <cell r="E142">
            <v>1</v>
          </cell>
          <cell r="F142" t="str">
            <v>56-1</v>
          </cell>
          <cell r="G142">
            <v>145</v>
          </cell>
          <cell r="I142" t="str">
            <v>前橋市</v>
          </cell>
          <cell r="J142" t="str">
            <v>前橋市</v>
          </cell>
          <cell r="K142" t="str">
            <v>富士見町原之郷</v>
          </cell>
          <cell r="L142" t="str">
            <v/>
          </cell>
          <cell r="M142" t="str">
            <v>２３７５－１</v>
          </cell>
          <cell r="N142" t="str">
            <v>畑</v>
          </cell>
          <cell r="O142" t="str">
            <v>普通畑</v>
          </cell>
          <cell r="P142">
            <v>602</v>
          </cell>
          <cell r="Q142">
            <v>602</v>
          </cell>
          <cell r="T142" t="str">
            <v>個人</v>
          </cell>
          <cell r="U142" t="str">
            <v>南雲　良一</v>
          </cell>
          <cell r="V142" t="str">
            <v>371-0116</v>
          </cell>
          <cell r="W142" t="str">
            <v>前橋市富士見町原之郷２３３４</v>
          </cell>
          <cell r="X142" t="str">
            <v>027-288-5085</v>
          </cell>
          <cell r="Y142" t="str">
            <v>090-5562-6437</v>
          </cell>
          <cell r="Z142">
            <v>44713</v>
          </cell>
          <cell r="AA142">
            <v>48365</v>
          </cell>
          <cell r="AB142">
            <v>10</v>
          </cell>
          <cell r="AC142" t="str">
            <v>一括方式</v>
          </cell>
          <cell r="AE142">
            <v>5000</v>
          </cell>
          <cell r="AF142">
            <v>3010</v>
          </cell>
          <cell r="AH142" t="str">
            <v/>
          </cell>
          <cell r="BB142" t="str">
            <v>2022</v>
          </cell>
          <cell r="BD142" t="str">
            <v>農地所有適格法人</v>
          </cell>
          <cell r="BE142" t="str">
            <v>株式会社　赤城深山ファーム　代表取締役　髙井　眞佐実</v>
          </cell>
          <cell r="BF142" t="str">
            <v>379-1102</v>
          </cell>
          <cell r="BG142" t="str">
            <v>渋川市赤城町長井小川田４６１０－５４</v>
          </cell>
          <cell r="BH142" t="str">
            <v>0279-56-7403</v>
          </cell>
          <cell r="BI142" t="str">
            <v/>
          </cell>
          <cell r="BJ142">
            <v>44713</v>
          </cell>
          <cell r="BK142">
            <v>48365</v>
          </cell>
          <cell r="BL142">
            <v>10</v>
          </cell>
          <cell r="BM142" t="str">
            <v/>
          </cell>
          <cell r="BN142">
            <v>5000</v>
          </cell>
          <cell r="BO142">
            <v>3010</v>
          </cell>
          <cell r="BP142" t="str">
            <v/>
          </cell>
        </row>
        <row r="143">
          <cell r="D143">
            <v>56</v>
          </cell>
          <cell r="E143">
            <v>2</v>
          </cell>
          <cell r="F143" t="str">
            <v>56-2</v>
          </cell>
          <cell r="G143">
            <v>146</v>
          </cell>
          <cell r="I143" t="str">
            <v>前橋市</v>
          </cell>
          <cell r="J143" t="str">
            <v>前橋市</v>
          </cell>
          <cell r="K143" t="str">
            <v>富士見町原之郷</v>
          </cell>
          <cell r="L143" t="str">
            <v/>
          </cell>
          <cell r="M143" t="str">
            <v>２４６６</v>
          </cell>
          <cell r="N143" t="str">
            <v>畑</v>
          </cell>
          <cell r="O143" t="str">
            <v>普通畑</v>
          </cell>
          <cell r="P143">
            <v>1096</v>
          </cell>
          <cell r="Q143">
            <v>1096</v>
          </cell>
          <cell r="T143" t="str">
            <v>個人</v>
          </cell>
          <cell r="U143" t="str">
            <v>南雲　良一</v>
          </cell>
          <cell r="V143" t="str">
            <v>371-0116</v>
          </cell>
          <cell r="W143" t="str">
            <v>前橋市富士見町原之郷２３３４</v>
          </cell>
          <cell r="X143" t="str">
            <v>027-288-5085</v>
          </cell>
          <cell r="Y143" t="str">
            <v>090-5562-6437</v>
          </cell>
          <cell r="Z143">
            <v>44713</v>
          </cell>
          <cell r="AA143">
            <v>48365</v>
          </cell>
          <cell r="AB143">
            <v>10</v>
          </cell>
          <cell r="AC143" t="str">
            <v>一括方式</v>
          </cell>
          <cell r="AE143">
            <v>5000</v>
          </cell>
          <cell r="AF143">
            <v>5480</v>
          </cell>
          <cell r="AH143" t="str">
            <v/>
          </cell>
          <cell r="BB143" t="str">
            <v>2022</v>
          </cell>
          <cell r="BD143" t="str">
            <v>農地所有適格法人</v>
          </cell>
          <cell r="BE143" t="str">
            <v>株式会社　赤城深山ファーム　代表取締役　髙井　眞佐実</v>
          </cell>
          <cell r="BF143" t="str">
            <v>379-1102</v>
          </cell>
          <cell r="BG143" t="str">
            <v>渋川市赤城町長井小川田４６１０－５４</v>
          </cell>
          <cell r="BH143" t="str">
            <v>0279-56-7403</v>
          </cell>
          <cell r="BI143" t="str">
            <v/>
          </cell>
          <cell r="BJ143">
            <v>44713</v>
          </cell>
          <cell r="BK143">
            <v>48365</v>
          </cell>
          <cell r="BL143">
            <v>10</v>
          </cell>
          <cell r="BM143" t="str">
            <v/>
          </cell>
          <cell r="BN143">
            <v>5000</v>
          </cell>
          <cell r="BO143">
            <v>5480</v>
          </cell>
          <cell r="BP143" t="str">
            <v/>
          </cell>
        </row>
        <row r="144">
          <cell r="D144">
            <v>56</v>
          </cell>
          <cell r="E144">
            <v>3</v>
          </cell>
          <cell r="F144" t="str">
            <v>56-3</v>
          </cell>
          <cell r="G144">
            <v>144</v>
          </cell>
          <cell r="I144" t="str">
            <v>前橋市</v>
          </cell>
          <cell r="J144" t="str">
            <v>前橋市</v>
          </cell>
          <cell r="K144" t="str">
            <v>富士見町田島</v>
          </cell>
          <cell r="L144" t="str">
            <v/>
          </cell>
          <cell r="M144" t="str">
            <v>１１６－１</v>
          </cell>
          <cell r="N144" t="str">
            <v>畑</v>
          </cell>
          <cell r="O144" t="str">
            <v>普通畑</v>
          </cell>
          <cell r="P144">
            <v>771</v>
          </cell>
          <cell r="Q144">
            <v>771</v>
          </cell>
          <cell r="T144" t="str">
            <v>個人</v>
          </cell>
          <cell r="U144" t="str">
            <v>南雲　良一</v>
          </cell>
          <cell r="V144" t="str">
            <v>371-0116</v>
          </cell>
          <cell r="W144" t="str">
            <v>前橋市富士見町原之郷２３３４</v>
          </cell>
          <cell r="X144" t="str">
            <v>027-288-5085</v>
          </cell>
          <cell r="Y144" t="str">
            <v>090-5562-6437</v>
          </cell>
          <cell r="Z144">
            <v>44713</v>
          </cell>
          <cell r="AA144">
            <v>48365</v>
          </cell>
          <cell r="AB144">
            <v>10</v>
          </cell>
          <cell r="AC144" t="str">
            <v>一括方式</v>
          </cell>
          <cell r="AE144">
            <v>5000</v>
          </cell>
          <cell r="AF144">
            <v>3855</v>
          </cell>
          <cell r="AH144" t="str">
            <v/>
          </cell>
          <cell r="BB144" t="str">
            <v>2022</v>
          </cell>
          <cell r="BD144" t="str">
            <v>農地所有適格法人</v>
          </cell>
          <cell r="BE144" t="str">
            <v>株式会社　赤城深山ファーム　代表取締役　髙井　眞佐実</v>
          </cell>
          <cell r="BF144" t="str">
            <v>379-1102</v>
          </cell>
          <cell r="BG144" t="str">
            <v>渋川市赤城町長井小川田４６１０－５４</v>
          </cell>
          <cell r="BH144" t="str">
            <v>0279-56-7403</v>
          </cell>
          <cell r="BI144" t="str">
            <v/>
          </cell>
          <cell r="BJ144">
            <v>44713</v>
          </cell>
          <cell r="BK144">
            <v>48365</v>
          </cell>
          <cell r="BL144">
            <v>10</v>
          </cell>
          <cell r="BM144" t="str">
            <v/>
          </cell>
          <cell r="BN144">
            <v>5000</v>
          </cell>
          <cell r="BO144">
            <v>3855</v>
          </cell>
          <cell r="BP144" t="str">
            <v/>
          </cell>
        </row>
        <row r="145">
          <cell r="D145">
            <v>57</v>
          </cell>
          <cell r="E145">
            <v>1</v>
          </cell>
          <cell r="F145" t="str">
            <v>57-1</v>
          </cell>
          <cell r="G145">
            <v>147</v>
          </cell>
          <cell r="I145" t="str">
            <v>前橋市</v>
          </cell>
          <cell r="J145" t="str">
            <v>前橋市</v>
          </cell>
          <cell r="K145" t="str">
            <v>小屋原町</v>
          </cell>
          <cell r="L145" t="str">
            <v/>
          </cell>
          <cell r="M145" t="str">
            <v>１６７２</v>
          </cell>
          <cell r="N145" t="str">
            <v>田</v>
          </cell>
          <cell r="O145" t="str">
            <v>水田</v>
          </cell>
          <cell r="P145">
            <v>1353</v>
          </cell>
          <cell r="Q145">
            <v>1353</v>
          </cell>
          <cell r="T145" t="str">
            <v>個人</v>
          </cell>
          <cell r="U145" t="str">
            <v>梅澤　昭平</v>
          </cell>
          <cell r="V145" t="str">
            <v>379-2121</v>
          </cell>
          <cell r="W145" t="str">
            <v>前橋市小屋原町１４０７</v>
          </cell>
          <cell r="X145" t="str">
            <v>027-266-0345</v>
          </cell>
          <cell r="Y145" t="str">
            <v/>
          </cell>
          <cell r="Z145">
            <v>44713</v>
          </cell>
          <cell r="AA145">
            <v>48365</v>
          </cell>
          <cell r="AB145">
            <v>10</v>
          </cell>
          <cell r="AC145" t="str">
            <v>一括方式</v>
          </cell>
          <cell r="AE145">
            <v>6000</v>
          </cell>
          <cell r="AF145">
            <v>8118</v>
          </cell>
          <cell r="AH145" t="str">
            <v/>
          </cell>
          <cell r="BB145" t="str">
            <v>2022</v>
          </cell>
          <cell r="BD145" t="str">
            <v>農地所有適格法人</v>
          </cell>
          <cell r="BE145" t="str">
            <v>株式会社　杉山ファーム　代表取締役　須藤　和也</v>
          </cell>
          <cell r="BF145" t="str">
            <v>379-2115</v>
          </cell>
          <cell r="BG145" t="str">
            <v>前橋市笂井町１０２８－１</v>
          </cell>
          <cell r="BH145" t="str">
            <v>027-266-1117</v>
          </cell>
          <cell r="BI145" t="str">
            <v/>
          </cell>
          <cell r="BJ145">
            <v>44713</v>
          </cell>
          <cell r="BK145">
            <v>48365</v>
          </cell>
          <cell r="BL145">
            <v>10</v>
          </cell>
          <cell r="BM145" t="str">
            <v/>
          </cell>
          <cell r="BN145">
            <v>6000</v>
          </cell>
          <cell r="BO145">
            <v>8118</v>
          </cell>
          <cell r="BP145" t="str">
            <v/>
          </cell>
        </row>
        <row r="146">
          <cell r="D146">
            <v>58</v>
          </cell>
          <cell r="E146">
            <v>1</v>
          </cell>
          <cell r="F146" t="str">
            <v>58-1</v>
          </cell>
          <cell r="G146">
            <v>149</v>
          </cell>
          <cell r="I146" t="str">
            <v>前橋市</v>
          </cell>
          <cell r="J146" t="str">
            <v>前橋市</v>
          </cell>
          <cell r="K146" t="str">
            <v>富士見町時沢</v>
          </cell>
          <cell r="L146" t="str">
            <v/>
          </cell>
          <cell r="M146" t="str">
            <v>１０－１</v>
          </cell>
          <cell r="N146" t="str">
            <v>畑</v>
          </cell>
          <cell r="O146" t="str">
            <v>普通畑</v>
          </cell>
          <cell r="P146">
            <v>2137</v>
          </cell>
          <cell r="Q146">
            <v>2137</v>
          </cell>
          <cell r="T146" t="str">
            <v>個人</v>
          </cell>
          <cell r="U146" t="str">
            <v>粕川　瑞枝</v>
          </cell>
          <cell r="V146" t="str">
            <v>371-0051</v>
          </cell>
          <cell r="W146" t="str">
            <v>前橋市上細井町７８９－１０</v>
          </cell>
          <cell r="X146" t="str">
            <v>027-232-3456</v>
          </cell>
          <cell r="Y146" t="str">
            <v>090-1452-1791</v>
          </cell>
          <cell r="Z146">
            <v>44713</v>
          </cell>
          <cell r="AA146">
            <v>48365</v>
          </cell>
          <cell r="AB146">
            <v>10</v>
          </cell>
          <cell r="AC146" t="str">
            <v>一括方式</v>
          </cell>
          <cell r="AE146">
            <v>0</v>
          </cell>
          <cell r="AF146">
            <v>0</v>
          </cell>
          <cell r="AH146" t="str">
            <v/>
          </cell>
          <cell r="BB146" t="str">
            <v>2022</v>
          </cell>
          <cell r="BD146" t="str">
            <v>個人</v>
          </cell>
          <cell r="BE146" t="str">
            <v>石井　博和</v>
          </cell>
          <cell r="BF146" t="str">
            <v>371-0007</v>
          </cell>
          <cell r="BG146" t="str">
            <v>前橋市上泉町１３２７－１</v>
          </cell>
          <cell r="BH146" t="str">
            <v>000-000-0000</v>
          </cell>
          <cell r="BI146" t="str">
            <v>090-5406-7020</v>
          </cell>
          <cell r="BJ146">
            <v>44713</v>
          </cell>
          <cell r="BK146">
            <v>48365</v>
          </cell>
          <cell r="BL146">
            <v>10</v>
          </cell>
          <cell r="BM146" t="str">
            <v/>
          </cell>
          <cell r="BN146">
            <v>0</v>
          </cell>
          <cell r="BO146">
            <v>0</v>
          </cell>
          <cell r="BP146" t="str">
            <v/>
          </cell>
        </row>
        <row r="147">
          <cell r="D147">
            <v>58</v>
          </cell>
          <cell r="E147">
            <v>2</v>
          </cell>
          <cell r="F147" t="str">
            <v>58-2</v>
          </cell>
          <cell r="G147">
            <v>148</v>
          </cell>
          <cell r="I147" t="str">
            <v>前橋市</v>
          </cell>
          <cell r="J147" t="str">
            <v>前橋市</v>
          </cell>
          <cell r="K147" t="str">
            <v>富士見町時沢</v>
          </cell>
          <cell r="L147" t="str">
            <v/>
          </cell>
          <cell r="M147" t="str">
            <v>９－１</v>
          </cell>
          <cell r="N147" t="str">
            <v>畑</v>
          </cell>
          <cell r="O147" t="str">
            <v>普通畑</v>
          </cell>
          <cell r="P147">
            <v>1354</v>
          </cell>
          <cell r="Q147">
            <v>1354</v>
          </cell>
          <cell r="T147" t="str">
            <v>個人</v>
          </cell>
          <cell r="U147" t="str">
            <v>粕川　瑞枝</v>
          </cell>
          <cell r="V147" t="str">
            <v>371-0051</v>
          </cell>
          <cell r="W147" t="str">
            <v>前橋市上細井町７８９－１０</v>
          </cell>
          <cell r="X147" t="str">
            <v>027-232-3456</v>
          </cell>
          <cell r="Y147" t="str">
            <v>090-1452-1791</v>
          </cell>
          <cell r="Z147">
            <v>44713</v>
          </cell>
          <cell r="AA147">
            <v>48365</v>
          </cell>
          <cell r="AB147">
            <v>10</v>
          </cell>
          <cell r="AC147" t="str">
            <v>一括方式</v>
          </cell>
          <cell r="AE147">
            <v>0</v>
          </cell>
          <cell r="AF147">
            <v>0</v>
          </cell>
          <cell r="AH147" t="str">
            <v/>
          </cell>
          <cell r="BB147" t="str">
            <v>2022</v>
          </cell>
          <cell r="BD147" t="str">
            <v>個人</v>
          </cell>
          <cell r="BE147" t="str">
            <v>石井　博和</v>
          </cell>
          <cell r="BF147" t="str">
            <v>371-0007</v>
          </cell>
          <cell r="BG147" t="str">
            <v>前橋市上泉町１３２７－１</v>
          </cell>
          <cell r="BH147" t="str">
            <v>000-000-0000</v>
          </cell>
          <cell r="BI147" t="str">
            <v>090-5406-7020</v>
          </cell>
          <cell r="BJ147">
            <v>44713</v>
          </cell>
          <cell r="BK147">
            <v>48365</v>
          </cell>
          <cell r="BL147">
            <v>10</v>
          </cell>
          <cell r="BM147" t="str">
            <v/>
          </cell>
          <cell r="BN147">
            <v>0</v>
          </cell>
          <cell r="BO147">
            <v>0</v>
          </cell>
          <cell r="BP147" t="str">
            <v/>
          </cell>
        </row>
        <row r="148">
          <cell r="D148">
            <v>59</v>
          </cell>
          <cell r="E148">
            <v>1</v>
          </cell>
          <cell r="F148" t="str">
            <v>59-1</v>
          </cell>
          <cell r="G148">
            <v>150</v>
          </cell>
          <cell r="I148" t="str">
            <v>前橋市</v>
          </cell>
          <cell r="J148" t="str">
            <v>前橋市</v>
          </cell>
          <cell r="K148" t="str">
            <v>青柳町</v>
          </cell>
          <cell r="L148" t="str">
            <v/>
          </cell>
          <cell r="M148" t="str">
            <v>２－２</v>
          </cell>
          <cell r="N148" t="str">
            <v>畑</v>
          </cell>
          <cell r="O148" t="str">
            <v>普通畑</v>
          </cell>
          <cell r="P148">
            <v>1302</v>
          </cell>
          <cell r="Q148">
            <v>1302</v>
          </cell>
          <cell r="T148" t="str">
            <v/>
          </cell>
          <cell r="U148" t="str">
            <v>品川　貞雄</v>
          </cell>
          <cell r="V148" t="str">
            <v>371-0116</v>
          </cell>
          <cell r="W148" t="str">
            <v>前橋市富士見町原之郷９６５</v>
          </cell>
          <cell r="X148" t="str">
            <v>027-288-6114</v>
          </cell>
          <cell r="Y148" t="str">
            <v>090-3212-7431</v>
          </cell>
          <cell r="Z148">
            <v>44713</v>
          </cell>
          <cell r="AA148">
            <v>48365</v>
          </cell>
          <cell r="AB148">
            <v>10</v>
          </cell>
          <cell r="AC148" t="str">
            <v>一括方式</v>
          </cell>
          <cell r="AE148">
            <v>5600</v>
          </cell>
          <cell r="AF148">
            <v>7291</v>
          </cell>
          <cell r="AH148" t="str">
            <v/>
          </cell>
          <cell r="BB148" t="str">
            <v>2022</v>
          </cell>
          <cell r="BD148" t="str">
            <v/>
          </cell>
          <cell r="BE148" t="str">
            <v>農業法人合同会社　吉岡の里　代表社員　嶋﨑　剛志</v>
          </cell>
          <cell r="BF148" t="str">
            <v>370-3605</v>
          </cell>
          <cell r="BG148" t="str">
            <v>吉岡町北下５８－１　岩崎貸住宅　A</v>
          </cell>
          <cell r="BH148" t="str">
            <v>000-000-0000</v>
          </cell>
          <cell r="BI148" t="str">
            <v>070-4223-0118</v>
          </cell>
          <cell r="BJ148">
            <v>44713</v>
          </cell>
          <cell r="BK148">
            <v>48365</v>
          </cell>
          <cell r="BL148">
            <v>10</v>
          </cell>
          <cell r="BM148" t="str">
            <v/>
          </cell>
          <cell r="BN148">
            <v>5600</v>
          </cell>
          <cell r="BO148">
            <v>7291</v>
          </cell>
          <cell r="BP148" t="str">
            <v/>
          </cell>
        </row>
        <row r="149">
          <cell r="D149">
            <v>60</v>
          </cell>
          <cell r="E149">
            <v>1</v>
          </cell>
          <cell r="F149" t="str">
            <v>60-1</v>
          </cell>
          <cell r="G149">
            <v>151</v>
          </cell>
          <cell r="I149" t="str">
            <v>前橋市</v>
          </cell>
          <cell r="J149" t="str">
            <v>前橋市</v>
          </cell>
          <cell r="K149" t="str">
            <v>新堀町</v>
          </cell>
          <cell r="L149" t="str">
            <v/>
          </cell>
          <cell r="M149" t="str">
            <v>４５２－１</v>
          </cell>
          <cell r="N149" t="str">
            <v>畑</v>
          </cell>
          <cell r="O149" t="str">
            <v>普通畑</v>
          </cell>
          <cell r="P149">
            <v>670</v>
          </cell>
          <cell r="Q149">
            <v>670</v>
          </cell>
          <cell r="T149" t="str">
            <v>個人</v>
          </cell>
          <cell r="U149" t="str">
            <v>片山　初子</v>
          </cell>
          <cell r="V149" t="str">
            <v>379-2143</v>
          </cell>
          <cell r="W149" t="str">
            <v>前橋市新堀町１９５</v>
          </cell>
          <cell r="X149" t="str">
            <v>027-265-6637</v>
          </cell>
          <cell r="Y149" t="str">
            <v/>
          </cell>
          <cell r="Z149">
            <v>44713</v>
          </cell>
          <cell r="AA149">
            <v>48365</v>
          </cell>
          <cell r="AB149">
            <v>9</v>
          </cell>
          <cell r="AC149" t="str">
            <v>一括方式</v>
          </cell>
          <cell r="AE149">
            <v>0</v>
          </cell>
          <cell r="AF149">
            <v>0</v>
          </cell>
          <cell r="AH149" t="str">
            <v/>
          </cell>
          <cell r="BB149" t="str">
            <v>2022</v>
          </cell>
          <cell r="BD149" t="str">
            <v/>
          </cell>
          <cell r="BE149" t="str">
            <v>農事組合法人　新堀　代表理事　田村　光弘</v>
          </cell>
          <cell r="BF149" t="str">
            <v>379-2143</v>
          </cell>
          <cell r="BG149" t="str">
            <v>前橋市新堀町２３４－５</v>
          </cell>
          <cell r="BH149" t="str">
            <v>027-265-1562</v>
          </cell>
          <cell r="BI149" t="str">
            <v/>
          </cell>
          <cell r="BJ149">
            <v>44713</v>
          </cell>
          <cell r="BK149">
            <v>48365</v>
          </cell>
          <cell r="BL149">
            <v>9</v>
          </cell>
          <cell r="BM149" t="str">
            <v/>
          </cell>
          <cell r="BN149">
            <v>0</v>
          </cell>
          <cell r="BO149">
            <v>0</v>
          </cell>
          <cell r="BP149" t="str">
            <v/>
          </cell>
        </row>
        <row r="150">
          <cell r="D150">
            <v>61</v>
          </cell>
          <cell r="E150">
            <v>1</v>
          </cell>
          <cell r="F150" t="str">
            <v>61-1</v>
          </cell>
          <cell r="G150">
            <v>152</v>
          </cell>
          <cell r="I150" t="str">
            <v>前橋市</v>
          </cell>
          <cell r="J150" t="str">
            <v>前橋市</v>
          </cell>
          <cell r="K150" t="str">
            <v>上細井町</v>
          </cell>
          <cell r="L150" t="str">
            <v/>
          </cell>
          <cell r="M150" t="str">
            <v>１１－７</v>
          </cell>
          <cell r="N150" t="str">
            <v>畑</v>
          </cell>
          <cell r="O150" t="str">
            <v>普通畑</v>
          </cell>
          <cell r="P150">
            <v>2007</v>
          </cell>
          <cell r="Q150">
            <v>2007</v>
          </cell>
          <cell r="T150" t="str">
            <v>個人</v>
          </cell>
          <cell r="U150" t="str">
            <v>北爪　千代子</v>
          </cell>
          <cell r="V150" t="str">
            <v>371-0056</v>
          </cell>
          <cell r="W150" t="str">
            <v>前橋市青柳町４９０－２</v>
          </cell>
          <cell r="X150" t="str">
            <v>027-231-1195</v>
          </cell>
          <cell r="Y150" t="str">
            <v>090-4751-4181</v>
          </cell>
          <cell r="Z150">
            <v>44713</v>
          </cell>
          <cell r="AA150">
            <v>48365</v>
          </cell>
          <cell r="AB150">
            <v>10</v>
          </cell>
          <cell r="AC150" t="str">
            <v>一括方式</v>
          </cell>
          <cell r="AE150">
            <v>0</v>
          </cell>
          <cell r="AF150">
            <v>0</v>
          </cell>
          <cell r="AH150" t="str">
            <v/>
          </cell>
          <cell r="BB150" t="str">
            <v>2022</v>
          </cell>
          <cell r="BD150" t="str">
            <v>個人</v>
          </cell>
          <cell r="BE150" t="str">
            <v>渋川　勝三</v>
          </cell>
          <cell r="BF150" t="str">
            <v>379-2202</v>
          </cell>
          <cell r="BG150" t="str">
            <v>前橋市龍蔵寺町１３３</v>
          </cell>
          <cell r="BH150" t="str">
            <v>027-232-7170</v>
          </cell>
          <cell r="BI150" t="str">
            <v/>
          </cell>
          <cell r="BJ150">
            <v>44713</v>
          </cell>
          <cell r="BK150">
            <v>48365</v>
          </cell>
          <cell r="BL150">
            <v>10</v>
          </cell>
          <cell r="BM150" t="str">
            <v/>
          </cell>
          <cell r="BN150">
            <v>0</v>
          </cell>
          <cell r="BO150">
            <v>0</v>
          </cell>
          <cell r="BP150" t="str">
            <v/>
          </cell>
        </row>
        <row r="151">
          <cell r="D151">
            <v>62</v>
          </cell>
          <cell r="E151">
            <v>1</v>
          </cell>
          <cell r="F151" t="str">
            <v>62-1</v>
          </cell>
          <cell r="G151">
            <v>153</v>
          </cell>
          <cell r="I151" t="str">
            <v>前橋市</v>
          </cell>
          <cell r="J151" t="str">
            <v>前橋市</v>
          </cell>
          <cell r="K151" t="str">
            <v>小屋原町</v>
          </cell>
          <cell r="L151" t="str">
            <v/>
          </cell>
          <cell r="M151" t="str">
            <v>３９２</v>
          </cell>
          <cell r="N151" t="str">
            <v>田</v>
          </cell>
          <cell r="O151" t="str">
            <v>水田</v>
          </cell>
          <cell r="P151">
            <v>683</v>
          </cell>
          <cell r="Q151">
            <v>683</v>
          </cell>
          <cell r="T151" t="str">
            <v>個人</v>
          </cell>
          <cell r="U151" t="str">
            <v>本田　巖</v>
          </cell>
          <cell r="V151" t="str">
            <v>379-2121</v>
          </cell>
          <cell r="W151" t="str">
            <v>前橋市小屋原町７４１－１</v>
          </cell>
          <cell r="X151" t="str">
            <v>027-266-2642</v>
          </cell>
          <cell r="Y151" t="str">
            <v/>
          </cell>
          <cell r="Z151">
            <v>44713</v>
          </cell>
          <cell r="AA151">
            <v>48365</v>
          </cell>
          <cell r="AB151">
            <v>10</v>
          </cell>
          <cell r="AC151" t="str">
            <v>一括方式</v>
          </cell>
          <cell r="AE151">
            <v>0</v>
          </cell>
          <cell r="AF151">
            <v>0</v>
          </cell>
          <cell r="AH151" t="str">
            <v/>
          </cell>
          <cell r="BB151" t="str">
            <v>2022</v>
          </cell>
          <cell r="BD151" t="str">
            <v>農地所有適格法人</v>
          </cell>
          <cell r="BE151" t="str">
            <v>株式会社　杉山ファーム　代表取締役　須藤　和也</v>
          </cell>
          <cell r="BF151" t="str">
            <v>379-2115</v>
          </cell>
          <cell r="BG151" t="str">
            <v>前橋市笂井町１０２８－１</v>
          </cell>
          <cell r="BH151" t="str">
            <v>027-266-1117</v>
          </cell>
          <cell r="BI151" t="str">
            <v/>
          </cell>
          <cell r="BJ151">
            <v>44713</v>
          </cell>
          <cell r="BK151">
            <v>48365</v>
          </cell>
          <cell r="BL151">
            <v>10</v>
          </cell>
          <cell r="BM151" t="str">
            <v/>
          </cell>
          <cell r="BN151">
            <v>0</v>
          </cell>
          <cell r="BO151">
            <v>0</v>
          </cell>
          <cell r="BP151" t="str">
            <v/>
          </cell>
        </row>
        <row r="152">
          <cell r="D152">
            <v>62</v>
          </cell>
          <cell r="E152">
            <v>2</v>
          </cell>
          <cell r="F152" t="str">
            <v>62-2</v>
          </cell>
          <cell r="G152">
            <v>154</v>
          </cell>
          <cell r="I152" t="str">
            <v>前橋市</v>
          </cell>
          <cell r="J152" t="str">
            <v>前橋市</v>
          </cell>
          <cell r="K152" t="str">
            <v>小屋原町</v>
          </cell>
          <cell r="L152" t="str">
            <v/>
          </cell>
          <cell r="M152" t="str">
            <v>６２４－１</v>
          </cell>
          <cell r="N152" t="str">
            <v>田</v>
          </cell>
          <cell r="O152" t="str">
            <v>水田</v>
          </cell>
          <cell r="P152">
            <v>1544</v>
          </cell>
          <cell r="Q152">
            <v>1544</v>
          </cell>
          <cell r="T152" t="str">
            <v>個人</v>
          </cell>
          <cell r="U152" t="str">
            <v>本田　巖</v>
          </cell>
          <cell r="V152" t="str">
            <v>379-2121</v>
          </cell>
          <cell r="W152" t="str">
            <v>前橋市小屋原町７４１－１</v>
          </cell>
          <cell r="X152" t="str">
            <v>027-266-2642</v>
          </cell>
          <cell r="Y152" t="str">
            <v/>
          </cell>
          <cell r="Z152">
            <v>44713</v>
          </cell>
          <cell r="AA152">
            <v>48365</v>
          </cell>
          <cell r="AB152">
            <v>10</v>
          </cell>
          <cell r="AC152" t="str">
            <v>一括方式</v>
          </cell>
          <cell r="AE152">
            <v>0</v>
          </cell>
          <cell r="AF152">
            <v>0</v>
          </cell>
          <cell r="AH152" t="str">
            <v/>
          </cell>
          <cell r="BB152" t="str">
            <v>2022</v>
          </cell>
          <cell r="BD152" t="str">
            <v>農地所有適格法人</v>
          </cell>
          <cell r="BE152" t="str">
            <v>株式会社　杉山ファーム　代表取締役　須藤　和也</v>
          </cell>
          <cell r="BF152" t="str">
            <v>379-2115</v>
          </cell>
          <cell r="BG152" t="str">
            <v>前橋市笂井町１０２８－１</v>
          </cell>
          <cell r="BH152" t="str">
            <v>027-266-1117</v>
          </cell>
          <cell r="BI152" t="str">
            <v/>
          </cell>
          <cell r="BJ152">
            <v>44713</v>
          </cell>
          <cell r="BK152">
            <v>48365</v>
          </cell>
          <cell r="BL152">
            <v>10</v>
          </cell>
          <cell r="BM152" t="str">
            <v/>
          </cell>
          <cell r="BN152">
            <v>0</v>
          </cell>
          <cell r="BO152">
            <v>0</v>
          </cell>
          <cell r="BP152" t="str">
            <v/>
          </cell>
        </row>
        <row r="153">
          <cell r="D153">
            <v>63</v>
          </cell>
          <cell r="E153">
            <v>1</v>
          </cell>
          <cell r="F153" t="str">
            <v>63-1</v>
          </cell>
          <cell r="G153">
            <v>155</v>
          </cell>
          <cell r="I153" t="str">
            <v>前橋市</v>
          </cell>
          <cell r="J153" t="str">
            <v>前橋市</v>
          </cell>
          <cell r="K153" t="str">
            <v>粕川町女渕</v>
          </cell>
          <cell r="L153" t="str">
            <v/>
          </cell>
          <cell r="M153" t="str">
            <v>７４０－１</v>
          </cell>
          <cell r="N153" t="str">
            <v>田</v>
          </cell>
          <cell r="O153" t="str">
            <v>水田</v>
          </cell>
          <cell r="P153">
            <v>2555</v>
          </cell>
          <cell r="Q153">
            <v>2555</v>
          </cell>
          <cell r="T153" t="str">
            <v>個人</v>
          </cell>
          <cell r="U153" t="str">
            <v>茂木　常正</v>
          </cell>
          <cell r="V153" t="str">
            <v>371-0214</v>
          </cell>
          <cell r="W153" t="str">
            <v>前橋市粕川町女渕３４２</v>
          </cell>
          <cell r="X153" t="str">
            <v>000-000-0000</v>
          </cell>
          <cell r="Y153" t="str">
            <v>090-2623-6974</v>
          </cell>
          <cell r="Z153">
            <v>44713</v>
          </cell>
          <cell r="AA153">
            <v>48365</v>
          </cell>
          <cell r="AB153">
            <v>10</v>
          </cell>
          <cell r="AC153" t="str">
            <v>一括方式</v>
          </cell>
          <cell r="AE153">
            <v>0</v>
          </cell>
          <cell r="AF153">
            <v>0</v>
          </cell>
          <cell r="AH153" t="str">
            <v/>
          </cell>
          <cell r="BB153" t="str">
            <v>2022</v>
          </cell>
          <cell r="BD153" t="str">
            <v>農地所有適格法人</v>
          </cell>
          <cell r="BE153" t="str">
            <v>農事組合法人　深津　代表理事　田島　悦夫</v>
          </cell>
          <cell r="BF153" t="str">
            <v>371-0215</v>
          </cell>
          <cell r="BG153" t="str">
            <v>前橋市粕川町深津１９７７－３</v>
          </cell>
          <cell r="BH153" t="str">
            <v>027-285-3086</v>
          </cell>
          <cell r="BI153" t="str">
            <v/>
          </cell>
          <cell r="BJ153">
            <v>44713</v>
          </cell>
          <cell r="BK153">
            <v>48365</v>
          </cell>
          <cell r="BL153">
            <v>10</v>
          </cell>
          <cell r="BM153" t="str">
            <v/>
          </cell>
          <cell r="BN153">
            <v>0</v>
          </cell>
          <cell r="BO153">
            <v>0</v>
          </cell>
          <cell r="BP153" t="str">
            <v/>
          </cell>
        </row>
        <row r="154">
          <cell r="D154">
            <v>64</v>
          </cell>
          <cell r="E154">
            <v>1</v>
          </cell>
          <cell r="F154" t="str">
            <v>64-1</v>
          </cell>
          <cell r="G154">
            <v>156</v>
          </cell>
          <cell r="I154" t="str">
            <v>前橋市</v>
          </cell>
          <cell r="J154" t="str">
            <v>前橋市</v>
          </cell>
          <cell r="K154" t="str">
            <v>上細井町</v>
          </cell>
          <cell r="L154" t="str">
            <v/>
          </cell>
          <cell r="M154" t="str">
            <v>２－１４</v>
          </cell>
          <cell r="N154" t="str">
            <v>畑</v>
          </cell>
          <cell r="O154" t="str">
            <v>普通畑</v>
          </cell>
          <cell r="P154">
            <v>859</v>
          </cell>
          <cell r="Q154">
            <v>859</v>
          </cell>
          <cell r="T154" t="str">
            <v>個人</v>
          </cell>
          <cell r="U154" t="str">
            <v>茂木　正己</v>
          </cell>
          <cell r="V154" t="str">
            <v>371-0047</v>
          </cell>
          <cell r="W154" t="str">
            <v>前橋市関根町１－１５－１</v>
          </cell>
          <cell r="X154" t="str">
            <v>027-233-5190</v>
          </cell>
          <cell r="Y154" t="str">
            <v>090-3141-8995</v>
          </cell>
          <cell r="Z154">
            <v>44713</v>
          </cell>
          <cell r="AA154">
            <v>48365</v>
          </cell>
          <cell r="AB154">
            <v>10</v>
          </cell>
          <cell r="AC154" t="str">
            <v>一括方式</v>
          </cell>
          <cell r="AE154">
            <v>5600</v>
          </cell>
          <cell r="AF154">
            <v>4810</v>
          </cell>
          <cell r="AH154" t="str">
            <v/>
          </cell>
          <cell r="BB154" t="str">
            <v>2022</v>
          </cell>
          <cell r="BD154" t="str">
            <v>農地所有適格法人</v>
          </cell>
          <cell r="BE154" t="str">
            <v>有限会社　ファームクラブ　代表取締役　岩井　雅之</v>
          </cell>
          <cell r="BF154" t="str">
            <v>370-3104</v>
          </cell>
          <cell r="BG154" t="str">
            <v>高崎市箕郷町上芝３０７－２</v>
          </cell>
          <cell r="BH154" t="str">
            <v>027-381-6818</v>
          </cell>
          <cell r="BI154" t="str">
            <v/>
          </cell>
          <cell r="BJ154">
            <v>44713</v>
          </cell>
          <cell r="BK154">
            <v>48365</v>
          </cell>
          <cell r="BL154">
            <v>10</v>
          </cell>
          <cell r="BM154" t="str">
            <v/>
          </cell>
          <cell r="BN154">
            <v>5600</v>
          </cell>
          <cell r="BO154">
            <v>4810</v>
          </cell>
          <cell r="BP154" t="str">
            <v/>
          </cell>
        </row>
        <row r="155">
          <cell r="D155">
            <v>65</v>
          </cell>
          <cell r="E155">
            <v>1</v>
          </cell>
          <cell r="F155" t="str">
            <v>65-1</v>
          </cell>
          <cell r="G155">
            <v>157</v>
          </cell>
          <cell r="I155" t="str">
            <v>前橋市</v>
          </cell>
          <cell r="J155" t="str">
            <v>前橋市</v>
          </cell>
          <cell r="K155" t="str">
            <v>後閑町</v>
          </cell>
          <cell r="L155" t="str">
            <v/>
          </cell>
          <cell r="M155" t="str">
            <v>６４２</v>
          </cell>
          <cell r="N155" t="str">
            <v>田</v>
          </cell>
          <cell r="O155" t="str">
            <v>水田</v>
          </cell>
          <cell r="P155">
            <v>1742</v>
          </cell>
          <cell r="Q155">
            <v>1742</v>
          </cell>
          <cell r="T155" t="str">
            <v>個人</v>
          </cell>
          <cell r="U155" t="str">
            <v>力石　まさ子</v>
          </cell>
          <cell r="V155" t="str">
            <v>371-0837</v>
          </cell>
          <cell r="W155" t="str">
            <v>前橋市箱田町８８－２</v>
          </cell>
          <cell r="X155" t="str">
            <v>027-251-7896</v>
          </cell>
          <cell r="Y155" t="str">
            <v/>
          </cell>
          <cell r="Z155">
            <v>44713</v>
          </cell>
          <cell r="AA155">
            <v>46538</v>
          </cell>
          <cell r="AB155">
            <v>4</v>
          </cell>
          <cell r="AC155" t="str">
            <v>一括方式</v>
          </cell>
          <cell r="AE155">
            <v>0</v>
          </cell>
          <cell r="AF155">
            <v>0</v>
          </cell>
          <cell r="AH155" t="str">
            <v/>
          </cell>
          <cell r="BB155" t="str">
            <v>2022</v>
          </cell>
          <cell r="BD155" t="str">
            <v>農地所有適格法人</v>
          </cell>
          <cell r="BE155" t="str">
            <v>有限会社　ヤバタファーム　代表取締役　矢端　幹男</v>
          </cell>
          <cell r="BF155" t="str">
            <v>371-0813</v>
          </cell>
          <cell r="BG155" t="str">
            <v>前橋市後閑町３５２－２</v>
          </cell>
          <cell r="BH155" t="str">
            <v>027-265-1315</v>
          </cell>
          <cell r="BI155" t="str">
            <v/>
          </cell>
          <cell r="BJ155">
            <v>44713</v>
          </cell>
          <cell r="BK155">
            <v>46538</v>
          </cell>
          <cell r="BL155">
            <v>4</v>
          </cell>
          <cell r="BM155" t="str">
            <v/>
          </cell>
          <cell r="BN155">
            <v>0</v>
          </cell>
          <cell r="BO155">
            <v>0</v>
          </cell>
          <cell r="BP155" t="str">
            <v/>
          </cell>
        </row>
        <row r="156">
          <cell r="D156">
            <v>66</v>
          </cell>
          <cell r="E156">
            <v>1</v>
          </cell>
          <cell r="F156" t="str">
            <v>66-1</v>
          </cell>
          <cell r="G156">
            <v>158</v>
          </cell>
          <cell r="I156" t="str">
            <v>前橋市</v>
          </cell>
          <cell r="J156" t="str">
            <v>前橋市</v>
          </cell>
          <cell r="K156" t="str">
            <v>上細井町</v>
          </cell>
          <cell r="L156" t="str">
            <v/>
          </cell>
          <cell r="M156" t="str">
            <v>１１－５</v>
          </cell>
          <cell r="N156" t="str">
            <v>畑</v>
          </cell>
          <cell r="O156" t="str">
            <v>普通畑</v>
          </cell>
          <cell r="P156">
            <v>1922</v>
          </cell>
          <cell r="Q156">
            <v>1922</v>
          </cell>
          <cell r="T156" t="str">
            <v>個人</v>
          </cell>
          <cell r="U156" t="str">
            <v>嶺岸　三郎</v>
          </cell>
          <cell r="V156" t="str">
            <v>371-0057</v>
          </cell>
          <cell r="W156" t="str">
            <v>前橋市龍蔵寺町１６１</v>
          </cell>
          <cell r="X156" t="str">
            <v>027-232-9411</v>
          </cell>
          <cell r="Y156" t="str">
            <v>090-2174-0063</v>
          </cell>
          <cell r="Z156">
            <v>44713</v>
          </cell>
          <cell r="AA156">
            <v>48365</v>
          </cell>
          <cell r="AB156">
            <v>10</v>
          </cell>
          <cell r="AC156" t="str">
            <v>一括方式</v>
          </cell>
          <cell r="AE156">
            <v>5600</v>
          </cell>
          <cell r="AF156">
            <v>10763</v>
          </cell>
          <cell r="AH156" t="str">
            <v/>
          </cell>
          <cell r="BB156" t="str">
            <v>2022</v>
          </cell>
          <cell r="BD156" t="str">
            <v>農地所有適格法人</v>
          </cell>
          <cell r="BE156" t="str">
            <v>有限会社　はなぶさ有機農園　取締役　林　伴子</v>
          </cell>
          <cell r="BF156" t="str">
            <v>371-0103</v>
          </cell>
          <cell r="BG156" t="str">
            <v>前橋市富士見町小暮１５２７－９</v>
          </cell>
          <cell r="BH156" t="str">
            <v>027-288-8888</v>
          </cell>
          <cell r="BI156" t="str">
            <v/>
          </cell>
          <cell r="BJ156">
            <v>44713</v>
          </cell>
          <cell r="BK156">
            <v>48365</v>
          </cell>
          <cell r="BL156">
            <v>10</v>
          </cell>
          <cell r="BM156" t="str">
            <v/>
          </cell>
          <cell r="BN156">
            <v>5600</v>
          </cell>
          <cell r="BO156">
            <v>10763</v>
          </cell>
          <cell r="BP156" t="str">
            <v/>
          </cell>
        </row>
        <row r="157">
          <cell r="D157">
            <v>67</v>
          </cell>
          <cell r="E157">
            <v>1</v>
          </cell>
          <cell r="F157" t="str">
            <v>67-1</v>
          </cell>
          <cell r="G157">
            <v>159</v>
          </cell>
          <cell r="I157" t="str">
            <v>前橋市</v>
          </cell>
          <cell r="J157" t="str">
            <v>前橋市</v>
          </cell>
          <cell r="K157" t="str">
            <v>粕川町女渕</v>
          </cell>
          <cell r="L157" t="str">
            <v/>
          </cell>
          <cell r="M157" t="str">
            <v>７７１－１</v>
          </cell>
          <cell r="N157" t="str">
            <v>田</v>
          </cell>
          <cell r="O157" t="str">
            <v>水田</v>
          </cell>
          <cell r="P157">
            <v>1261</v>
          </cell>
          <cell r="Q157">
            <v>1261</v>
          </cell>
          <cell r="T157" t="str">
            <v>個人</v>
          </cell>
          <cell r="U157" t="str">
            <v>鈴木　利太郎</v>
          </cell>
          <cell r="V157" t="str">
            <v>371-0214</v>
          </cell>
          <cell r="W157" t="str">
            <v>前橋市粕川町女渕７８５</v>
          </cell>
          <cell r="X157" t="str">
            <v>027-285-4248</v>
          </cell>
          <cell r="Y157" t="str">
            <v/>
          </cell>
          <cell r="Z157">
            <v>44713</v>
          </cell>
          <cell r="AA157">
            <v>48365</v>
          </cell>
          <cell r="AB157">
            <v>10</v>
          </cell>
          <cell r="AC157" t="str">
            <v>一括方式</v>
          </cell>
          <cell r="AE157">
            <v>0</v>
          </cell>
          <cell r="AF157">
            <v>0</v>
          </cell>
          <cell r="AH157" t="str">
            <v/>
          </cell>
          <cell r="BB157" t="str">
            <v>2022</v>
          </cell>
          <cell r="BD157" t="str">
            <v>農地所有適格法人</v>
          </cell>
          <cell r="BE157" t="str">
            <v>農事組合法人　深津　代表理事　田島　悦夫</v>
          </cell>
          <cell r="BF157" t="str">
            <v>371-0215</v>
          </cell>
          <cell r="BG157" t="str">
            <v>前橋市粕川町深津１９７７－３</v>
          </cell>
          <cell r="BH157" t="str">
            <v>027-285-3086</v>
          </cell>
          <cell r="BI157" t="str">
            <v/>
          </cell>
          <cell r="BJ157">
            <v>44713</v>
          </cell>
          <cell r="BK157">
            <v>48365</v>
          </cell>
          <cell r="BL157">
            <v>10</v>
          </cell>
          <cell r="BM157" t="str">
            <v/>
          </cell>
          <cell r="BN157">
            <v>0</v>
          </cell>
          <cell r="BO157">
            <v>0</v>
          </cell>
          <cell r="BP157" t="str">
            <v/>
          </cell>
        </row>
        <row r="158">
          <cell r="D158">
            <v>67</v>
          </cell>
          <cell r="E158">
            <v>2</v>
          </cell>
          <cell r="F158" t="str">
            <v>67-2</v>
          </cell>
          <cell r="G158">
            <v>160</v>
          </cell>
          <cell r="I158" t="str">
            <v>前橋市</v>
          </cell>
          <cell r="J158" t="str">
            <v>前橋市</v>
          </cell>
          <cell r="K158" t="str">
            <v>粕川町女渕</v>
          </cell>
          <cell r="L158" t="str">
            <v/>
          </cell>
          <cell r="M158" t="str">
            <v>７９２－２</v>
          </cell>
          <cell r="N158" t="str">
            <v>田</v>
          </cell>
          <cell r="O158" t="str">
            <v>水田</v>
          </cell>
          <cell r="P158">
            <v>3772</v>
          </cell>
          <cell r="Q158">
            <v>3772</v>
          </cell>
          <cell r="T158" t="str">
            <v>個人</v>
          </cell>
          <cell r="U158" t="str">
            <v>鈴木　利太郎</v>
          </cell>
          <cell r="V158" t="str">
            <v>371-0214</v>
          </cell>
          <cell r="W158" t="str">
            <v>前橋市粕川町女渕７８５</v>
          </cell>
          <cell r="X158" t="str">
            <v>027-285-4248</v>
          </cell>
          <cell r="Y158" t="str">
            <v/>
          </cell>
          <cell r="Z158">
            <v>44713</v>
          </cell>
          <cell r="AA158">
            <v>48365</v>
          </cell>
          <cell r="AB158">
            <v>10</v>
          </cell>
          <cell r="AC158" t="str">
            <v>一括方式</v>
          </cell>
          <cell r="AE158">
            <v>2000</v>
          </cell>
          <cell r="AF158">
            <v>7544</v>
          </cell>
          <cell r="AH158" t="str">
            <v/>
          </cell>
          <cell r="BB158" t="str">
            <v>2022</v>
          </cell>
          <cell r="BD158" t="str">
            <v>農地所有適格法人</v>
          </cell>
          <cell r="BE158" t="str">
            <v>農事組合法人　深津　代表理事　田島　悦夫</v>
          </cell>
          <cell r="BF158" t="str">
            <v>371-0215</v>
          </cell>
          <cell r="BG158" t="str">
            <v>前橋市粕川町深津１９７７－３</v>
          </cell>
          <cell r="BH158" t="str">
            <v>027-285-3086</v>
          </cell>
          <cell r="BI158" t="str">
            <v/>
          </cell>
          <cell r="BJ158">
            <v>44713</v>
          </cell>
          <cell r="BK158">
            <v>48365</v>
          </cell>
          <cell r="BL158">
            <v>10</v>
          </cell>
          <cell r="BM158" t="str">
            <v/>
          </cell>
          <cell r="BN158">
            <v>2000</v>
          </cell>
          <cell r="BO158">
            <v>7544</v>
          </cell>
          <cell r="BP158" t="str">
            <v/>
          </cell>
        </row>
        <row r="159">
          <cell r="D159">
            <v>67</v>
          </cell>
          <cell r="E159">
            <v>3</v>
          </cell>
          <cell r="F159" t="str">
            <v>67-3</v>
          </cell>
          <cell r="G159">
            <v>161</v>
          </cell>
          <cell r="I159" t="str">
            <v>前橋市</v>
          </cell>
          <cell r="J159" t="str">
            <v>前橋市</v>
          </cell>
          <cell r="K159" t="str">
            <v>粕川町女渕</v>
          </cell>
          <cell r="L159" t="str">
            <v/>
          </cell>
          <cell r="M159" t="str">
            <v>７９９</v>
          </cell>
          <cell r="N159" t="str">
            <v>田</v>
          </cell>
          <cell r="O159" t="str">
            <v>水田</v>
          </cell>
          <cell r="P159">
            <v>4132</v>
          </cell>
          <cell r="Q159">
            <v>4132</v>
          </cell>
          <cell r="T159" t="str">
            <v>個人</v>
          </cell>
          <cell r="U159" t="str">
            <v>鈴木　利太郎</v>
          </cell>
          <cell r="V159" t="str">
            <v>371-0214</v>
          </cell>
          <cell r="W159" t="str">
            <v>前橋市粕川町女渕７８５</v>
          </cell>
          <cell r="X159" t="str">
            <v>027-285-4248</v>
          </cell>
          <cell r="Y159" t="str">
            <v/>
          </cell>
          <cell r="Z159">
            <v>44713</v>
          </cell>
          <cell r="AA159">
            <v>48365</v>
          </cell>
          <cell r="AB159">
            <v>10</v>
          </cell>
          <cell r="AC159" t="str">
            <v>一括方式</v>
          </cell>
          <cell r="AE159">
            <v>2000</v>
          </cell>
          <cell r="AF159">
            <v>8264</v>
          </cell>
          <cell r="AH159" t="str">
            <v/>
          </cell>
          <cell r="BB159" t="str">
            <v>2022</v>
          </cell>
          <cell r="BD159" t="str">
            <v>農地所有適格法人</v>
          </cell>
          <cell r="BE159" t="str">
            <v>農事組合法人　深津　代表理事　田島　悦夫</v>
          </cell>
          <cell r="BF159" t="str">
            <v>371-0215</v>
          </cell>
          <cell r="BG159" t="str">
            <v>前橋市粕川町深津１９７７－３</v>
          </cell>
          <cell r="BH159" t="str">
            <v>027-285-3086</v>
          </cell>
          <cell r="BI159" t="str">
            <v/>
          </cell>
          <cell r="BJ159">
            <v>44713</v>
          </cell>
          <cell r="BK159">
            <v>48365</v>
          </cell>
          <cell r="BL159">
            <v>10</v>
          </cell>
          <cell r="BM159" t="str">
            <v/>
          </cell>
          <cell r="BN159">
            <v>2000</v>
          </cell>
          <cell r="BO159">
            <v>8264</v>
          </cell>
          <cell r="BP159" t="str">
            <v/>
          </cell>
        </row>
        <row r="160">
          <cell r="D160">
            <v>67</v>
          </cell>
          <cell r="E160">
            <v>4</v>
          </cell>
          <cell r="F160" t="str">
            <v>67-4</v>
          </cell>
          <cell r="G160">
            <v>162</v>
          </cell>
          <cell r="I160" t="str">
            <v>前橋市</v>
          </cell>
          <cell r="J160" t="str">
            <v>前橋市</v>
          </cell>
          <cell r="K160" t="str">
            <v>粕川町女渕</v>
          </cell>
          <cell r="L160" t="str">
            <v/>
          </cell>
          <cell r="M160" t="str">
            <v>９１４－１</v>
          </cell>
          <cell r="N160" t="str">
            <v>田</v>
          </cell>
          <cell r="O160" t="str">
            <v>水田</v>
          </cell>
          <cell r="P160">
            <v>1011</v>
          </cell>
          <cell r="Q160">
            <v>1011</v>
          </cell>
          <cell r="T160" t="str">
            <v>個人</v>
          </cell>
          <cell r="U160" t="str">
            <v>鈴木　利太郎</v>
          </cell>
          <cell r="V160" t="str">
            <v>371-0214</v>
          </cell>
          <cell r="W160" t="str">
            <v>前橋市粕川町女渕７８５</v>
          </cell>
          <cell r="X160" t="str">
            <v>027-285-4248</v>
          </cell>
          <cell r="Y160" t="str">
            <v/>
          </cell>
          <cell r="Z160">
            <v>44713</v>
          </cell>
          <cell r="AA160">
            <v>48365</v>
          </cell>
          <cell r="AB160">
            <v>10</v>
          </cell>
          <cell r="AC160" t="str">
            <v>一括方式</v>
          </cell>
          <cell r="AE160">
            <v>0</v>
          </cell>
          <cell r="AF160">
            <v>0</v>
          </cell>
          <cell r="AH160" t="str">
            <v/>
          </cell>
          <cell r="BB160" t="str">
            <v>2022</v>
          </cell>
          <cell r="BD160" t="str">
            <v>農地所有適格法人</v>
          </cell>
          <cell r="BE160" t="str">
            <v>農事組合法人　深津　代表理事　田島　悦夫</v>
          </cell>
          <cell r="BF160" t="str">
            <v>371-0215</v>
          </cell>
          <cell r="BG160" t="str">
            <v>前橋市粕川町深津１９７７－３</v>
          </cell>
          <cell r="BH160" t="str">
            <v>027-285-3086</v>
          </cell>
          <cell r="BI160" t="str">
            <v/>
          </cell>
          <cell r="BJ160">
            <v>44713</v>
          </cell>
          <cell r="BK160">
            <v>48365</v>
          </cell>
          <cell r="BL160">
            <v>10</v>
          </cell>
          <cell r="BM160" t="str">
            <v/>
          </cell>
          <cell r="BN160">
            <v>0</v>
          </cell>
          <cell r="BO160">
            <v>0</v>
          </cell>
          <cell r="BP160" t="str">
            <v/>
          </cell>
        </row>
        <row r="161">
          <cell r="D161">
            <v>67</v>
          </cell>
          <cell r="E161">
            <v>5</v>
          </cell>
          <cell r="F161" t="str">
            <v>67-5</v>
          </cell>
          <cell r="G161">
            <v>163</v>
          </cell>
          <cell r="I161" t="str">
            <v>前橋市</v>
          </cell>
          <cell r="J161" t="str">
            <v>前橋市</v>
          </cell>
          <cell r="K161" t="str">
            <v>粕川町女渕</v>
          </cell>
          <cell r="L161" t="str">
            <v/>
          </cell>
          <cell r="M161" t="str">
            <v>９１５－１</v>
          </cell>
          <cell r="N161" t="str">
            <v>田</v>
          </cell>
          <cell r="O161" t="str">
            <v>水田</v>
          </cell>
          <cell r="P161">
            <v>1938</v>
          </cell>
          <cell r="Q161">
            <v>1938</v>
          </cell>
          <cell r="T161" t="str">
            <v>個人</v>
          </cell>
          <cell r="U161" t="str">
            <v>鈴木　利太郎</v>
          </cell>
          <cell r="V161" t="str">
            <v>371-0214</v>
          </cell>
          <cell r="W161" t="str">
            <v>前橋市粕川町女渕７８５</v>
          </cell>
          <cell r="X161" t="str">
            <v>027-285-4248</v>
          </cell>
          <cell r="Y161" t="str">
            <v/>
          </cell>
          <cell r="Z161">
            <v>44713</v>
          </cell>
          <cell r="AA161">
            <v>48365</v>
          </cell>
          <cell r="AB161">
            <v>10</v>
          </cell>
          <cell r="AC161" t="str">
            <v>一括方式</v>
          </cell>
          <cell r="AE161">
            <v>0</v>
          </cell>
          <cell r="AF161">
            <v>0</v>
          </cell>
          <cell r="AH161" t="str">
            <v/>
          </cell>
          <cell r="BB161" t="str">
            <v>2022</v>
          </cell>
          <cell r="BD161" t="str">
            <v>農地所有適格法人</v>
          </cell>
          <cell r="BE161" t="str">
            <v>農事組合法人　深津　代表理事　田島　悦夫</v>
          </cell>
          <cell r="BF161" t="str">
            <v>371-0215</v>
          </cell>
          <cell r="BG161" t="str">
            <v>前橋市粕川町深津１９７７－３</v>
          </cell>
          <cell r="BH161" t="str">
            <v>027-285-3086</v>
          </cell>
          <cell r="BI161" t="str">
            <v/>
          </cell>
          <cell r="BJ161">
            <v>44713</v>
          </cell>
          <cell r="BK161">
            <v>48365</v>
          </cell>
          <cell r="BL161">
            <v>10</v>
          </cell>
          <cell r="BM161" t="str">
            <v/>
          </cell>
          <cell r="BN161">
            <v>0</v>
          </cell>
          <cell r="BO161">
            <v>0</v>
          </cell>
          <cell r="BP161" t="str">
            <v/>
          </cell>
        </row>
        <row r="162">
          <cell r="D162">
            <v>68</v>
          </cell>
          <cell r="E162">
            <v>1</v>
          </cell>
          <cell r="F162" t="str">
            <v>68-1</v>
          </cell>
          <cell r="G162">
            <v>168</v>
          </cell>
          <cell r="I162" t="str">
            <v>前橋市</v>
          </cell>
          <cell r="J162" t="str">
            <v>前橋市</v>
          </cell>
          <cell r="K162" t="str">
            <v>上青梨子町</v>
          </cell>
          <cell r="L162" t="str">
            <v/>
          </cell>
          <cell r="M162" t="str">
            <v>１８６</v>
          </cell>
          <cell r="N162" t="str">
            <v>畑</v>
          </cell>
          <cell r="O162" t="str">
            <v>普通畑</v>
          </cell>
          <cell r="P162">
            <v>3089</v>
          </cell>
          <cell r="Q162">
            <v>3089</v>
          </cell>
          <cell r="T162" t="str">
            <v>個人</v>
          </cell>
          <cell r="U162" t="str">
            <v>櫻井　睦明</v>
          </cell>
          <cell r="V162" t="str">
            <v>370-3573</v>
          </cell>
          <cell r="W162" t="str">
            <v>前橋市青梨子町４５－３</v>
          </cell>
          <cell r="X162" t="str">
            <v>027-289-9498</v>
          </cell>
          <cell r="Y162" t="str">
            <v/>
          </cell>
          <cell r="Z162">
            <v>44713</v>
          </cell>
          <cell r="AA162">
            <v>46538</v>
          </cell>
          <cell r="AB162">
            <v>5</v>
          </cell>
          <cell r="AC162" t="str">
            <v>一括方式</v>
          </cell>
          <cell r="AE162">
            <v>10000</v>
          </cell>
          <cell r="AF162">
            <v>30890</v>
          </cell>
          <cell r="AH162" t="str">
            <v/>
          </cell>
          <cell r="BB162" t="str">
            <v>2022</v>
          </cell>
          <cell r="BD162" t="str">
            <v>個人</v>
          </cell>
          <cell r="BE162" t="str">
            <v>中屋　智博</v>
          </cell>
          <cell r="BF162" t="str">
            <v>371-0221</v>
          </cell>
          <cell r="BG162" t="str">
            <v>前橋市樋越町２４５－２　ＭＯＲＩハイツ大胡　Ａ－１０３</v>
          </cell>
          <cell r="BH162" t="str">
            <v>000-000-0000</v>
          </cell>
          <cell r="BI162" t="str">
            <v>090-8342-0970</v>
          </cell>
          <cell r="BJ162">
            <v>44713</v>
          </cell>
          <cell r="BK162">
            <v>46538</v>
          </cell>
          <cell r="BL162">
            <v>5</v>
          </cell>
          <cell r="BM162" t="str">
            <v/>
          </cell>
          <cell r="BN162">
            <v>10000</v>
          </cell>
          <cell r="BO162">
            <v>30890</v>
          </cell>
          <cell r="BP162" t="str">
            <v/>
          </cell>
        </row>
        <row r="163">
          <cell r="D163">
            <v>68</v>
          </cell>
          <cell r="E163">
            <v>2</v>
          </cell>
          <cell r="F163" t="str">
            <v>68-2</v>
          </cell>
          <cell r="G163">
            <v>165</v>
          </cell>
          <cell r="I163" t="str">
            <v>前橋市</v>
          </cell>
          <cell r="J163" t="str">
            <v>前橋市</v>
          </cell>
          <cell r="K163" t="str">
            <v>青梨子町</v>
          </cell>
          <cell r="L163" t="str">
            <v/>
          </cell>
          <cell r="M163" t="str">
            <v>２０</v>
          </cell>
          <cell r="N163" t="str">
            <v>畑</v>
          </cell>
          <cell r="O163" t="str">
            <v>普通畑</v>
          </cell>
          <cell r="P163">
            <v>3238</v>
          </cell>
          <cell r="Q163">
            <v>3238</v>
          </cell>
          <cell r="T163" t="str">
            <v>個人</v>
          </cell>
          <cell r="U163" t="str">
            <v>櫻井　睦明</v>
          </cell>
          <cell r="V163" t="str">
            <v>370-3573</v>
          </cell>
          <cell r="W163" t="str">
            <v>前橋市青梨子町４５－３</v>
          </cell>
          <cell r="X163" t="str">
            <v>027-289-9498</v>
          </cell>
          <cell r="Y163" t="str">
            <v/>
          </cell>
          <cell r="Z163">
            <v>44713</v>
          </cell>
          <cell r="AA163">
            <v>46538</v>
          </cell>
          <cell r="AB163">
            <v>5</v>
          </cell>
          <cell r="AC163" t="str">
            <v>一括方式</v>
          </cell>
          <cell r="AE163">
            <v>8000</v>
          </cell>
          <cell r="AF163">
            <v>25904</v>
          </cell>
          <cell r="AH163" t="str">
            <v/>
          </cell>
          <cell r="BB163" t="str">
            <v>2022</v>
          </cell>
          <cell r="BD163" t="str">
            <v>個人</v>
          </cell>
          <cell r="BE163" t="str">
            <v>中屋　智博</v>
          </cell>
          <cell r="BF163" t="str">
            <v>371-0221</v>
          </cell>
          <cell r="BG163" t="str">
            <v>前橋市樋越町２４５－２　ＭＯＲＩハイツ大胡　Ａ－１０３</v>
          </cell>
          <cell r="BH163" t="str">
            <v>000-000-0000</v>
          </cell>
          <cell r="BI163" t="str">
            <v>090-8342-0970</v>
          </cell>
          <cell r="BJ163">
            <v>44713</v>
          </cell>
          <cell r="BK163">
            <v>46538</v>
          </cell>
          <cell r="BL163">
            <v>5</v>
          </cell>
          <cell r="BM163" t="str">
            <v/>
          </cell>
          <cell r="BN163">
            <v>8000</v>
          </cell>
          <cell r="BO163">
            <v>25904</v>
          </cell>
          <cell r="BP163" t="str">
            <v/>
          </cell>
        </row>
        <row r="164">
          <cell r="D164">
            <v>68</v>
          </cell>
          <cell r="E164">
            <v>3</v>
          </cell>
          <cell r="F164" t="str">
            <v>68-3</v>
          </cell>
          <cell r="G164">
            <v>166</v>
          </cell>
          <cell r="I164" t="str">
            <v>前橋市</v>
          </cell>
          <cell r="J164" t="str">
            <v>前橋市</v>
          </cell>
          <cell r="K164" t="str">
            <v>青梨子町</v>
          </cell>
          <cell r="L164" t="str">
            <v/>
          </cell>
          <cell r="M164" t="str">
            <v>５１－３</v>
          </cell>
          <cell r="N164" t="str">
            <v>畑</v>
          </cell>
          <cell r="O164" t="str">
            <v>普通畑</v>
          </cell>
          <cell r="P164">
            <v>395</v>
          </cell>
          <cell r="Q164">
            <v>395</v>
          </cell>
          <cell r="T164" t="str">
            <v>個人</v>
          </cell>
          <cell r="U164" t="str">
            <v>櫻井　睦明</v>
          </cell>
          <cell r="V164" t="str">
            <v>370-3573</v>
          </cell>
          <cell r="W164" t="str">
            <v>前橋市青梨子町４５－３</v>
          </cell>
          <cell r="X164" t="str">
            <v>027-289-9498</v>
          </cell>
          <cell r="Y164" t="str">
            <v/>
          </cell>
          <cell r="Z164">
            <v>44713</v>
          </cell>
          <cell r="AA164">
            <v>46538</v>
          </cell>
          <cell r="AB164">
            <v>5</v>
          </cell>
          <cell r="AC164" t="str">
            <v>一括方式</v>
          </cell>
          <cell r="AE164">
            <v>8000</v>
          </cell>
          <cell r="AF164">
            <v>3160</v>
          </cell>
          <cell r="AH164" t="str">
            <v/>
          </cell>
          <cell r="BB164" t="str">
            <v>2022</v>
          </cell>
          <cell r="BD164" t="str">
            <v>個人</v>
          </cell>
          <cell r="BE164" t="str">
            <v>中屋　智博</v>
          </cell>
          <cell r="BF164" t="str">
            <v>371-0221</v>
          </cell>
          <cell r="BG164" t="str">
            <v>前橋市樋越町２４５－２　ＭＯＲＩハイツ大胡　Ａ－１０３</v>
          </cell>
          <cell r="BH164" t="str">
            <v>000-000-0000</v>
          </cell>
          <cell r="BI164" t="str">
            <v>090-8342-0970</v>
          </cell>
          <cell r="BJ164">
            <v>44713</v>
          </cell>
          <cell r="BK164">
            <v>46538</v>
          </cell>
          <cell r="BL164">
            <v>5</v>
          </cell>
          <cell r="BM164" t="str">
            <v/>
          </cell>
          <cell r="BN164">
            <v>8000</v>
          </cell>
          <cell r="BO164">
            <v>3160</v>
          </cell>
          <cell r="BP164" t="str">
            <v/>
          </cell>
        </row>
        <row r="165">
          <cell r="D165">
            <v>68</v>
          </cell>
          <cell r="E165">
            <v>4</v>
          </cell>
          <cell r="F165" t="str">
            <v>68-4</v>
          </cell>
          <cell r="G165">
            <v>167</v>
          </cell>
          <cell r="I165" t="str">
            <v>前橋市</v>
          </cell>
          <cell r="J165" t="str">
            <v>前橋市</v>
          </cell>
          <cell r="K165" t="str">
            <v>青梨子町</v>
          </cell>
          <cell r="L165" t="str">
            <v/>
          </cell>
          <cell r="M165" t="str">
            <v>５２</v>
          </cell>
          <cell r="N165" t="str">
            <v>畑</v>
          </cell>
          <cell r="O165" t="str">
            <v>普通畑</v>
          </cell>
          <cell r="P165">
            <v>1169</v>
          </cell>
          <cell r="Q165">
            <v>1169</v>
          </cell>
          <cell r="T165" t="str">
            <v>個人</v>
          </cell>
          <cell r="U165" t="str">
            <v>櫻井　睦明</v>
          </cell>
          <cell r="V165" t="str">
            <v>370-3573</v>
          </cell>
          <cell r="W165" t="str">
            <v>前橋市青梨子町４５－３</v>
          </cell>
          <cell r="X165" t="str">
            <v>027-289-9498</v>
          </cell>
          <cell r="Y165" t="str">
            <v/>
          </cell>
          <cell r="Z165">
            <v>44713</v>
          </cell>
          <cell r="AA165">
            <v>46538</v>
          </cell>
          <cell r="AB165">
            <v>5</v>
          </cell>
          <cell r="AC165" t="str">
            <v>一括方式</v>
          </cell>
          <cell r="AE165">
            <v>8000</v>
          </cell>
          <cell r="AF165">
            <v>9352</v>
          </cell>
          <cell r="AH165" t="str">
            <v/>
          </cell>
          <cell r="BB165" t="str">
            <v>2022</v>
          </cell>
          <cell r="BD165" t="str">
            <v>個人</v>
          </cell>
          <cell r="BE165" t="str">
            <v>中屋　智博</v>
          </cell>
          <cell r="BF165" t="str">
            <v>371-0221</v>
          </cell>
          <cell r="BG165" t="str">
            <v>前橋市樋越町２４５－２　ＭＯＲＩハイツ大胡　Ａ－１０３</v>
          </cell>
          <cell r="BH165" t="str">
            <v>000-000-0000</v>
          </cell>
          <cell r="BI165" t="str">
            <v>090-8342-0970</v>
          </cell>
          <cell r="BJ165">
            <v>44713</v>
          </cell>
          <cell r="BK165">
            <v>46538</v>
          </cell>
          <cell r="BL165">
            <v>5</v>
          </cell>
          <cell r="BM165" t="str">
            <v/>
          </cell>
          <cell r="BN165">
            <v>8000</v>
          </cell>
          <cell r="BO165">
            <v>9352</v>
          </cell>
          <cell r="BP165" t="str">
            <v/>
          </cell>
        </row>
        <row r="166">
          <cell r="D166">
            <v>68</v>
          </cell>
          <cell r="E166">
            <v>5</v>
          </cell>
          <cell r="F166" t="str">
            <v>68-5</v>
          </cell>
          <cell r="G166">
            <v>164</v>
          </cell>
          <cell r="I166" t="str">
            <v>前橋市</v>
          </cell>
          <cell r="J166" t="str">
            <v>前橋市</v>
          </cell>
          <cell r="K166" t="str">
            <v>青梨子町</v>
          </cell>
          <cell r="L166" t="str">
            <v/>
          </cell>
          <cell r="M166" t="str">
            <v>７</v>
          </cell>
          <cell r="N166" t="str">
            <v>畑</v>
          </cell>
          <cell r="O166" t="str">
            <v>普通畑</v>
          </cell>
          <cell r="P166">
            <v>1458</v>
          </cell>
          <cell r="Q166">
            <v>1458</v>
          </cell>
          <cell r="T166" t="str">
            <v>個人</v>
          </cell>
          <cell r="U166" t="str">
            <v>櫻井　睦明</v>
          </cell>
          <cell r="V166" t="str">
            <v>370-3573</v>
          </cell>
          <cell r="W166" t="str">
            <v>前橋市青梨子町４５－３</v>
          </cell>
          <cell r="X166" t="str">
            <v>027-289-9498</v>
          </cell>
          <cell r="Y166" t="str">
            <v/>
          </cell>
          <cell r="Z166">
            <v>44713</v>
          </cell>
          <cell r="AA166">
            <v>46538</v>
          </cell>
          <cell r="AB166">
            <v>5</v>
          </cell>
          <cell r="AC166" t="str">
            <v>一括方式</v>
          </cell>
          <cell r="AE166">
            <v>8000</v>
          </cell>
          <cell r="AF166">
            <v>11664</v>
          </cell>
          <cell r="AH166" t="str">
            <v/>
          </cell>
          <cell r="BB166" t="str">
            <v>2022</v>
          </cell>
          <cell r="BD166" t="str">
            <v>個人</v>
          </cell>
          <cell r="BE166" t="str">
            <v>中屋　智博</v>
          </cell>
          <cell r="BF166" t="str">
            <v>371-0221</v>
          </cell>
          <cell r="BG166" t="str">
            <v>前橋市樋越町２４５－２　ＭＯＲＩハイツ大胡　Ａ－１０３</v>
          </cell>
          <cell r="BH166" t="str">
            <v>000-000-0000</v>
          </cell>
          <cell r="BI166" t="str">
            <v>090-8342-0970</v>
          </cell>
          <cell r="BJ166">
            <v>44713</v>
          </cell>
          <cell r="BK166">
            <v>46538</v>
          </cell>
          <cell r="BL166">
            <v>5</v>
          </cell>
          <cell r="BM166" t="str">
            <v/>
          </cell>
          <cell r="BN166">
            <v>8000</v>
          </cell>
          <cell r="BO166">
            <v>11664</v>
          </cell>
          <cell r="BP166" t="str">
            <v/>
          </cell>
        </row>
        <row r="167">
          <cell r="D167">
            <v>69</v>
          </cell>
          <cell r="E167">
            <v>1</v>
          </cell>
          <cell r="F167" t="str">
            <v>69-1</v>
          </cell>
          <cell r="G167">
            <v>169</v>
          </cell>
          <cell r="I167" t="str">
            <v>前橋市</v>
          </cell>
          <cell r="J167" t="str">
            <v>前橋市</v>
          </cell>
          <cell r="K167" t="str">
            <v>小屋原町</v>
          </cell>
          <cell r="L167" t="str">
            <v/>
          </cell>
          <cell r="M167" t="str">
            <v>２９３－１</v>
          </cell>
          <cell r="N167" t="str">
            <v>田</v>
          </cell>
          <cell r="O167" t="str">
            <v>水田</v>
          </cell>
          <cell r="P167">
            <v>4895</v>
          </cell>
          <cell r="Q167">
            <v>4895</v>
          </cell>
          <cell r="T167" t="str">
            <v>個人</v>
          </cell>
          <cell r="U167" t="str">
            <v>齊藤　政治</v>
          </cell>
          <cell r="V167" t="str">
            <v>379-2121</v>
          </cell>
          <cell r="W167" t="str">
            <v>前橋市小屋原町２５０</v>
          </cell>
          <cell r="X167" t="str">
            <v>027-266-1430</v>
          </cell>
          <cell r="Y167" t="str">
            <v/>
          </cell>
          <cell r="Z167">
            <v>44713</v>
          </cell>
          <cell r="AA167">
            <v>46538</v>
          </cell>
          <cell r="AB167">
            <v>4</v>
          </cell>
          <cell r="AC167" t="str">
            <v>一括方式</v>
          </cell>
          <cell r="AE167">
            <v>5000</v>
          </cell>
          <cell r="AF167">
            <v>24475</v>
          </cell>
          <cell r="AH167" t="str">
            <v/>
          </cell>
          <cell r="BB167" t="str">
            <v>2022</v>
          </cell>
          <cell r="BD167" t="str">
            <v>農地所有適格法人</v>
          </cell>
          <cell r="BE167" t="str">
            <v>株式会社　杉山ファーム　代表取締役　須藤　和也</v>
          </cell>
          <cell r="BF167" t="str">
            <v>379-2115</v>
          </cell>
          <cell r="BG167" t="str">
            <v>前橋市笂井町１０２８－１</v>
          </cell>
          <cell r="BH167" t="str">
            <v>027-266-1117</v>
          </cell>
          <cell r="BI167" t="str">
            <v/>
          </cell>
          <cell r="BJ167">
            <v>44713</v>
          </cell>
          <cell r="BK167">
            <v>46538</v>
          </cell>
          <cell r="BL167">
            <v>4</v>
          </cell>
          <cell r="BM167" t="str">
            <v/>
          </cell>
          <cell r="BN167">
            <v>5000</v>
          </cell>
          <cell r="BO167">
            <v>24475</v>
          </cell>
          <cell r="BP167" t="str">
            <v/>
          </cell>
        </row>
        <row r="168">
          <cell r="D168">
            <v>70</v>
          </cell>
          <cell r="E168">
            <v>1</v>
          </cell>
          <cell r="F168" t="str">
            <v>70-1</v>
          </cell>
          <cell r="G168">
            <v>170</v>
          </cell>
          <cell r="I168" t="str">
            <v>前橋市</v>
          </cell>
          <cell r="J168" t="str">
            <v>前橋市</v>
          </cell>
          <cell r="K168" t="str">
            <v>上細井町</v>
          </cell>
          <cell r="L168" t="str">
            <v/>
          </cell>
          <cell r="M168" t="str">
            <v>９－１</v>
          </cell>
          <cell r="N168" t="str">
            <v>畑</v>
          </cell>
          <cell r="O168" t="str">
            <v>普通畑</v>
          </cell>
          <cell r="P168">
            <v>4828</v>
          </cell>
          <cell r="Q168">
            <v>4828</v>
          </cell>
          <cell r="T168" t="str">
            <v>個人</v>
          </cell>
          <cell r="U168" t="str">
            <v>桒原　伸浩</v>
          </cell>
          <cell r="V168" t="str">
            <v>371-0104</v>
          </cell>
          <cell r="W168" t="str">
            <v>前橋市富士見町時沢５０３</v>
          </cell>
          <cell r="X168" t="str">
            <v>000-000-0000</v>
          </cell>
          <cell r="Y168" t="str">
            <v>080-1069-9569</v>
          </cell>
          <cell r="Z168">
            <v>44713</v>
          </cell>
          <cell r="AA168">
            <v>48365</v>
          </cell>
          <cell r="AB168">
            <v>10</v>
          </cell>
          <cell r="AC168" t="str">
            <v>一括方式</v>
          </cell>
          <cell r="AE168">
            <v>5600</v>
          </cell>
          <cell r="AF168">
            <v>27036</v>
          </cell>
          <cell r="AH168" t="str">
            <v/>
          </cell>
          <cell r="BB168" t="str">
            <v>2022</v>
          </cell>
          <cell r="BD168" t="str">
            <v/>
          </cell>
          <cell r="BE168" t="str">
            <v>農業法人合同会社　吉岡の里　代表社員　嶋﨑　剛志</v>
          </cell>
          <cell r="BF168" t="str">
            <v>370-3605</v>
          </cell>
          <cell r="BG168" t="str">
            <v>吉岡町北下５８－１　岩崎貸住宅　A</v>
          </cell>
          <cell r="BH168" t="str">
            <v>000-000-0000</v>
          </cell>
          <cell r="BI168" t="str">
            <v>070-4223-0118</v>
          </cell>
          <cell r="BJ168">
            <v>44713</v>
          </cell>
          <cell r="BK168">
            <v>48365</v>
          </cell>
          <cell r="BL168">
            <v>10</v>
          </cell>
          <cell r="BM168" t="str">
            <v/>
          </cell>
          <cell r="BN168">
            <v>5600</v>
          </cell>
          <cell r="BO168">
            <v>27036</v>
          </cell>
          <cell r="BP168" t="str">
            <v/>
          </cell>
        </row>
        <row r="169">
          <cell r="D169">
            <v>70</v>
          </cell>
          <cell r="E169">
            <v>2</v>
          </cell>
          <cell r="F169" t="str">
            <v>70-2</v>
          </cell>
          <cell r="G169">
            <v>1</v>
          </cell>
          <cell r="I169" t="str">
            <v>前橋市</v>
          </cell>
          <cell r="J169" t="str">
            <v>前橋市</v>
          </cell>
          <cell r="K169" t="str">
            <v>青柳町</v>
          </cell>
          <cell r="L169" t="str">
            <v/>
          </cell>
          <cell r="M169" t="str">
            <v>２－３</v>
          </cell>
          <cell r="N169" t="str">
            <v>畑</v>
          </cell>
          <cell r="O169" t="str">
            <v>普通畑</v>
          </cell>
          <cell r="P169">
            <v>1111</v>
          </cell>
          <cell r="Q169">
            <v>1111</v>
          </cell>
          <cell r="T169" t="str">
            <v>個人</v>
          </cell>
          <cell r="U169" t="str">
            <v>髙山　登志男</v>
          </cell>
          <cell r="V169" t="str">
            <v>371-0116</v>
          </cell>
          <cell r="W169" t="str">
            <v>前橋市富士見町原之郷１４９８－１</v>
          </cell>
          <cell r="X169" t="str">
            <v>027-288-1774</v>
          </cell>
          <cell r="Y169" t="str">
            <v>080-1107-6256</v>
          </cell>
          <cell r="Z169">
            <v>44713</v>
          </cell>
          <cell r="AA169">
            <v>48365</v>
          </cell>
          <cell r="AB169">
            <v>10</v>
          </cell>
          <cell r="AC169" t="str">
            <v>一括方式</v>
          </cell>
          <cell r="AE169">
            <v>5600</v>
          </cell>
          <cell r="AF169">
            <v>6221</v>
          </cell>
          <cell r="AH169" t="str">
            <v/>
          </cell>
          <cell r="AR169" t="str">
            <v>所有権</v>
          </cell>
          <cell r="BB169" t="str">
            <v>2022</v>
          </cell>
          <cell r="BD169" t="str">
            <v/>
          </cell>
          <cell r="BE169" t="str">
            <v>農業法人合同会社　吉岡の里　代表社員　嶋﨑　剛志</v>
          </cell>
          <cell r="BF169" t="str">
            <v>370-3605</v>
          </cell>
          <cell r="BG169" t="str">
            <v>吉岡町北下５８－１　岩崎貸住宅　A</v>
          </cell>
          <cell r="BH169" t="str">
            <v>000-000-0000</v>
          </cell>
          <cell r="BI169" t="str">
            <v>070-4223-0118</v>
          </cell>
          <cell r="BJ169">
            <v>44713</v>
          </cell>
          <cell r="BK169">
            <v>48365</v>
          </cell>
          <cell r="BL169">
            <v>10</v>
          </cell>
          <cell r="BM169" t="str">
            <v/>
          </cell>
          <cell r="BN169">
            <v>5600</v>
          </cell>
          <cell r="BO169">
            <v>6221</v>
          </cell>
          <cell r="BP169" t="str">
            <v/>
          </cell>
        </row>
        <row r="170">
          <cell r="D170">
            <v>70</v>
          </cell>
          <cell r="E170">
            <v>3</v>
          </cell>
          <cell r="F170" t="str">
            <v>70-3</v>
          </cell>
          <cell r="G170">
            <v>171</v>
          </cell>
          <cell r="I170" t="str">
            <v>前橋市</v>
          </cell>
          <cell r="J170" t="str">
            <v>前橋市</v>
          </cell>
          <cell r="K170" t="str">
            <v>青柳町</v>
          </cell>
          <cell r="L170" t="str">
            <v/>
          </cell>
          <cell r="M170" t="str">
            <v>９９９</v>
          </cell>
          <cell r="N170" t="str">
            <v>畑</v>
          </cell>
          <cell r="O170" t="str">
            <v>普通畑</v>
          </cell>
          <cell r="P170">
            <v>1111</v>
          </cell>
          <cell r="Q170">
            <v>1111</v>
          </cell>
          <cell r="T170" t="str">
            <v/>
          </cell>
          <cell r="U170" t="str">
            <v>髙山　登志男</v>
          </cell>
          <cell r="V170" t="str">
            <v>371-0116</v>
          </cell>
          <cell r="W170" t="str">
            <v>前橋市富士見町原之郷１４９８－１</v>
          </cell>
          <cell r="X170" t="str">
            <v>027-288-1774</v>
          </cell>
          <cell r="Y170" t="str">
            <v>080-1107-6256</v>
          </cell>
          <cell r="Z170">
            <v>44713</v>
          </cell>
          <cell r="AA170">
            <v>48365</v>
          </cell>
          <cell r="AB170">
            <v>10</v>
          </cell>
          <cell r="AC170" t="str">
            <v>一括方式</v>
          </cell>
          <cell r="AE170">
            <v>5600</v>
          </cell>
          <cell r="AF170">
            <v>6221</v>
          </cell>
          <cell r="AH170" t="str">
            <v/>
          </cell>
          <cell r="BB170" t="str">
            <v>2022</v>
          </cell>
          <cell r="BD170" t="str">
            <v/>
          </cell>
          <cell r="BE170" t="str">
            <v>農業法人合同会社　吉岡の里　代表社員　嶋﨑　剛志</v>
          </cell>
          <cell r="BF170" t="str">
            <v>370-3605</v>
          </cell>
          <cell r="BG170" t="str">
            <v>吉岡町北下５８－１　岩崎貸住宅　A</v>
          </cell>
          <cell r="BH170" t="str">
            <v>000-000-0000</v>
          </cell>
          <cell r="BI170" t="str">
            <v>070-4223-0118</v>
          </cell>
          <cell r="BJ170">
            <v>44713</v>
          </cell>
          <cell r="BK170">
            <v>48365</v>
          </cell>
          <cell r="BL170">
            <v>10</v>
          </cell>
          <cell r="BM170" t="str">
            <v/>
          </cell>
          <cell r="BN170">
            <v>5600</v>
          </cell>
          <cell r="BO170">
            <v>6221</v>
          </cell>
        </row>
        <row r="171">
          <cell r="D171">
            <v>71</v>
          </cell>
          <cell r="E171">
            <v>1</v>
          </cell>
          <cell r="F171" t="str">
            <v>71-1</v>
          </cell>
          <cell r="G171">
            <v>2</v>
          </cell>
          <cell r="I171" t="str">
            <v>前橋市</v>
          </cell>
          <cell r="J171" t="str">
            <v>前橋市</v>
          </cell>
          <cell r="K171" t="str">
            <v>青柳町</v>
          </cell>
          <cell r="L171" t="str">
            <v/>
          </cell>
          <cell r="M171" t="str">
            <v>２－２０</v>
          </cell>
          <cell r="N171" t="str">
            <v>畑</v>
          </cell>
          <cell r="O171" t="str">
            <v>普通畑</v>
          </cell>
          <cell r="P171">
            <v>3672</v>
          </cell>
          <cell r="Q171">
            <v>3672</v>
          </cell>
          <cell r="T171" t="str">
            <v>個人</v>
          </cell>
          <cell r="U171" t="str">
            <v>髙山　美幸</v>
          </cell>
          <cell r="V171" t="str">
            <v>371-0116</v>
          </cell>
          <cell r="W171" t="str">
            <v>前橋市富士見町原之郷１７３９－１</v>
          </cell>
          <cell r="X171" t="str">
            <v>000-000-0000</v>
          </cell>
          <cell r="Y171" t="str">
            <v>090-9003-1102</v>
          </cell>
          <cell r="Z171">
            <v>44713</v>
          </cell>
          <cell r="AA171">
            <v>48365</v>
          </cell>
          <cell r="AB171">
            <v>10</v>
          </cell>
          <cell r="AC171" t="str">
            <v>一括方式</v>
          </cell>
          <cell r="AE171">
            <v>5600</v>
          </cell>
          <cell r="AF171">
            <v>20563</v>
          </cell>
          <cell r="AH171" t="str">
            <v/>
          </cell>
          <cell r="BB171" t="str">
            <v>2022</v>
          </cell>
          <cell r="BD171" t="str">
            <v>農地所有適格法人</v>
          </cell>
          <cell r="BE171" t="str">
            <v>有限会社　はなぶさ有機農園　取締役　林　伴子</v>
          </cell>
          <cell r="BF171" t="str">
            <v>371-0103</v>
          </cell>
          <cell r="BG171" t="str">
            <v>前橋市富士見町小暮１５２７－９</v>
          </cell>
          <cell r="BH171" t="str">
            <v>027-288-8888</v>
          </cell>
          <cell r="BI171" t="str">
            <v/>
          </cell>
          <cell r="BJ171">
            <v>44713</v>
          </cell>
          <cell r="BK171">
            <v>48365</v>
          </cell>
          <cell r="BL171">
            <v>10</v>
          </cell>
          <cell r="BM171" t="str">
            <v/>
          </cell>
          <cell r="BN171">
            <v>5600</v>
          </cell>
          <cell r="BO171">
            <v>20563</v>
          </cell>
          <cell r="BP171" t="str">
            <v/>
          </cell>
        </row>
        <row r="172">
          <cell r="D172">
            <v>72</v>
          </cell>
          <cell r="E172">
            <v>1</v>
          </cell>
          <cell r="F172" t="str">
            <v>72-1</v>
          </cell>
          <cell r="G172">
            <v>3</v>
          </cell>
          <cell r="I172" t="str">
            <v>前橋市</v>
          </cell>
          <cell r="J172" t="str">
            <v>前橋市</v>
          </cell>
          <cell r="K172" t="str">
            <v>上細井町</v>
          </cell>
          <cell r="L172" t="str">
            <v/>
          </cell>
          <cell r="M172" t="str">
            <v>９－２</v>
          </cell>
          <cell r="N172" t="str">
            <v>畑</v>
          </cell>
          <cell r="O172" t="str">
            <v>普通畑</v>
          </cell>
          <cell r="P172">
            <v>2950</v>
          </cell>
          <cell r="Q172">
            <v>2950</v>
          </cell>
          <cell r="T172" t="str">
            <v>個人</v>
          </cell>
          <cell r="U172" t="str">
            <v>髙山　茂雄</v>
          </cell>
          <cell r="V172" t="str">
            <v>371-0116</v>
          </cell>
          <cell r="W172" t="str">
            <v>前橋市富士見町原之郷１１４０－１</v>
          </cell>
          <cell r="X172" t="str">
            <v>027-288-4650</v>
          </cell>
          <cell r="Y172" t="str">
            <v>080-7853-4678</v>
          </cell>
          <cell r="Z172">
            <v>44713</v>
          </cell>
          <cell r="AA172">
            <v>48365</v>
          </cell>
          <cell r="AB172">
            <v>10</v>
          </cell>
          <cell r="AC172" t="str">
            <v>一括方式</v>
          </cell>
          <cell r="AE172">
            <v>5600</v>
          </cell>
          <cell r="AF172">
            <v>16520</v>
          </cell>
          <cell r="AH172" t="str">
            <v/>
          </cell>
          <cell r="BB172" t="str">
            <v>2022</v>
          </cell>
          <cell r="BD172" t="str">
            <v/>
          </cell>
          <cell r="BE172" t="str">
            <v>農業法人合同会社　吉岡の里　代表社員　嶋﨑　剛志</v>
          </cell>
          <cell r="BF172" t="str">
            <v>370-3605</v>
          </cell>
          <cell r="BG172" t="str">
            <v>吉岡町北下５８－１　岩崎貸住宅　A</v>
          </cell>
          <cell r="BH172" t="str">
            <v>000-000-0000</v>
          </cell>
          <cell r="BI172" t="str">
            <v>070-4223-0118</v>
          </cell>
          <cell r="BJ172">
            <v>44713</v>
          </cell>
          <cell r="BK172">
            <v>48365</v>
          </cell>
          <cell r="BL172">
            <v>10</v>
          </cell>
          <cell r="BM172" t="str">
            <v/>
          </cell>
          <cell r="BN172">
            <v>5600</v>
          </cell>
          <cell r="BO172">
            <v>16520</v>
          </cell>
          <cell r="BP172" t="str">
            <v/>
          </cell>
        </row>
        <row r="173">
          <cell r="D173" t="str">
            <v/>
          </cell>
          <cell r="E173" t="str">
            <v/>
          </cell>
          <cell r="F173" t="str">
            <v/>
          </cell>
        </row>
        <row r="174">
          <cell r="D174" t="str">
            <v/>
          </cell>
          <cell r="E174" t="str">
            <v/>
          </cell>
          <cell r="F174" t="str">
            <v/>
          </cell>
        </row>
        <row r="175">
          <cell r="D175" t="str">
            <v/>
          </cell>
          <cell r="E175" t="str">
            <v/>
          </cell>
          <cell r="F175" t="str">
            <v/>
          </cell>
        </row>
        <row r="176">
          <cell r="D176" t="str">
            <v/>
          </cell>
          <cell r="E176" t="str">
            <v/>
          </cell>
          <cell r="F176" t="str">
            <v/>
          </cell>
        </row>
        <row r="177">
          <cell r="D177" t="str">
            <v/>
          </cell>
          <cell r="E177" t="str">
            <v/>
          </cell>
          <cell r="F177" t="str">
            <v/>
          </cell>
        </row>
        <row r="178">
          <cell r="D178" t="str">
            <v/>
          </cell>
          <cell r="E178" t="str">
            <v/>
          </cell>
          <cell r="F178" t="str">
            <v/>
          </cell>
        </row>
        <row r="179">
          <cell r="D179" t="str">
            <v/>
          </cell>
          <cell r="E179" t="str">
            <v/>
          </cell>
          <cell r="F179" t="str">
            <v/>
          </cell>
        </row>
        <row r="180">
          <cell r="D180" t="str">
            <v/>
          </cell>
          <cell r="E180" t="str">
            <v/>
          </cell>
          <cell r="F180" t="str">
            <v/>
          </cell>
        </row>
        <row r="181">
          <cell r="D181" t="str">
            <v/>
          </cell>
          <cell r="E181" t="str">
            <v/>
          </cell>
          <cell r="F181" t="str">
            <v/>
          </cell>
        </row>
        <row r="182">
          <cell r="D182" t="str">
            <v/>
          </cell>
          <cell r="E182" t="str">
            <v/>
          </cell>
          <cell r="F182" t="str">
            <v/>
          </cell>
        </row>
        <row r="183">
          <cell r="D183" t="str">
            <v/>
          </cell>
          <cell r="E183" t="str">
            <v/>
          </cell>
          <cell r="F183" t="str">
            <v/>
          </cell>
        </row>
        <row r="184">
          <cell r="D184" t="str">
            <v/>
          </cell>
          <cell r="E184" t="str">
            <v/>
          </cell>
          <cell r="F184" t="str">
            <v/>
          </cell>
        </row>
        <row r="185">
          <cell r="D185" t="str">
            <v/>
          </cell>
          <cell r="E185" t="str">
            <v/>
          </cell>
          <cell r="F185" t="str">
            <v/>
          </cell>
        </row>
        <row r="186">
          <cell r="D186" t="str">
            <v/>
          </cell>
          <cell r="E186" t="str">
            <v/>
          </cell>
          <cell r="F186" t="str">
            <v/>
          </cell>
        </row>
        <row r="187">
          <cell r="D187" t="str">
            <v/>
          </cell>
          <cell r="E187" t="str">
            <v/>
          </cell>
          <cell r="F187" t="str">
            <v/>
          </cell>
        </row>
        <row r="188">
          <cell r="D188" t="str">
            <v/>
          </cell>
          <cell r="E188" t="str">
            <v/>
          </cell>
          <cell r="F188" t="str">
            <v/>
          </cell>
        </row>
        <row r="189">
          <cell r="D189" t="str">
            <v/>
          </cell>
          <cell r="E189" t="str">
            <v/>
          </cell>
          <cell r="F189" t="str">
            <v/>
          </cell>
        </row>
        <row r="190">
          <cell r="D190" t="str">
            <v/>
          </cell>
          <cell r="E190" t="str">
            <v/>
          </cell>
          <cell r="F190" t="str">
            <v/>
          </cell>
        </row>
        <row r="191">
          <cell r="D191" t="str">
            <v/>
          </cell>
          <cell r="E191" t="str">
            <v/>
          </cell>
          <cell r="F191" t="str">
            <v/>
          </cell>
        </row>
        <row r="192">
          <cell r="D192" t="str">
            <v/>
          </cell>
          <cell r="E192" t="str">
            <v/>
          </cell>
          <cell r="F192" t="str">
            <v/>
          </cell>
        </row>
        <row r="193">
          <cell r="D193" t="str">
            <v/>
          </cell>
          <cell r="E193" t="str">
            <v/>
          </cell>
          <cell r="F193" t="str">
            <v/>
          </cell>
        </row>
        <row r="194">
          <cell r="D194" t="str">
            <v/>
          </cell>
          <cell r="E194" t="str">
            <v/>
          </cell>
          <cell r="F194" t="str">
            <v/>
          </cell>
        </row>
        <row r="195">
          <cell r="D195" t="str">
            <v/>
          </cell>
          <cell r="E195" t="str">
            <v/>
          </cell>
          <cell r="F195" t="str">
            <v/>
          </cell>
        </row>
        <row r="196">
          <cell r="D196" t="str">
            <v/>
          </cell>
          <cell r="E196" t="str">
            <v/>
          </cell>
          <cell r="F196" t="str">
            <v/>
          </cell>
        </row>
        <row r="197">
          <cell r="D197" t="str">
            <v/>
          </cell>
          <cell r="E197" t="str">
            <v/>
          </cell>
          <cell r="F197" t="str">
            <v/>
          </cell>
        </row>
        <row r="198">
          <cell r="D198" t="str">
            <v/>
          </cell>
          <cell r="E198" t="str">
            <v/>
          </cell>
          <cell r="F198" t="str">
            <v/>
          </cell>
        </row>
        <row r="199">
          <cell r="D199" t="str">
            <v/>
          </cell>
          <cell r="E199" t="str">
            <v/>
          </cell>
          <cell r="F199" t="str">
            <v/>
          </cell>
        </row>
        <row r="200">
          <cell r="D200" t="str">
            <v/>
          </cell>
          <cell r="E200" t="str">
            <v/>
          </cell>
          <cell r="F200" t="str">
            <v/>
          </cell>
        </row>
        <row r="201">
          <cell r="D201" t="str">
            <v/>
          </cell>
          <cell r="E201" t="str">
            <v/>
          </cell>
          <cell r="F201" t="str">
            <v/>
          </cell>
        </row>
        <row r="202">
          <cell r="D202" t="str">
            <v/>
          </cell>
          <cell r="E202" t="str">
            <v/>
          </cell>
          <cell r="F202" t="str">
            <v/>
          </cell>
        </row>
        <row r="203">
          <cell r="D203" t="str">
            <v/>
          </cell>
          <cell r="E203" t="str">
            <v/>
          </cell>
          <cell r="F203" t="str">
            <v/>
          </cell>
        </row>
        <row r="204">
          <cell r="D204" t="str">
            <v/>
          </cell>
          <cell r="E204" t="str">
            <v/>
          </cell>
          <cell r="F204" t="str">
            <v/>
          </cell>
        </row>
        <row r="205">
          <cell r="D205" t="str">
            <v/>
          </cell>
          <cell r="E205" t="str">
            <v/>
          </cell>
          <cell r="F205" t="str">
            <v/>
          </cell>
        </row>
        <row r="206">
          <cell r="D206" t="str">
            <v/>
          </cell>
          <cell r="E206" t="str">
            <v/>
          </cell>
          <cell r="F206" t="str">
            <v/>
          </cell>
        </row>
        <row r="207">
          <cell r="D207" t="str">
            <v/>
          </cell>
          <cell r="E207" t="str">
            <v/>
          </cell>
          <cell r="F207" t="str">
            <v/>
          </cell>
        </row>
        <row r="208">
          <cell r="D208" t="str">
            <v/>
          </cell>
          <cell r="E208" t="str">
            <v/>
          </cell>
          <cell r="F208" t="str">
            <v/>
          </cell>
        </row>
        <row r="209">
          <cell r="D209" t="str">
            <v/>
          </cell>
          <cell r="E209" t="str">
            <v/>
          </cell>
          <cell r="F209" t="str">
            <v/>
          </cell>
        </row>
        <row r="210">
          <cell r="D210" t="str">
            <v/>
          </cell>
          <cell r="E210" t="str">
            <v/>
          </cell>
          <cell r="F210" t="str">
            <v/>
          </cell>
        </row>
        <row r="211">
          <cell r="D211" t="str">
            <v/>
          </cell>
          <cell r="E211" t="str">
            <v/>
          </cell>
          <cell r="F211" t="str">
            <v/>
          </cell>
        </row>
        <row r="212">
          <cell r="D212" t="str">
            <v/>
          </cell>
          <cell r="E212" t="str">
            <v/>
          </cell>
          <cell r="F212" t="str">
            <v/>
          </cell>
        </row>
        <row r="213">
          <cell r="D213" t="str">
            <v/>
          </cell>
          <cell r="E213" t="str">
            <v/>
          </cell>
          <cell r="F213" t="str">
            <v/>
          </cell>
        </row>
        <row r="214">
          <cell r="D214" t="str">
            <v/>
          </cell>
          <cell r="E214" t="str">
            <v/>
          </cell>
          <cell r="F214" t="str">
            <v/>
          </cell>
        </row>
        <row r="215">
          <cell r="D215" t="str">
            <v/>
          </cell>
          <cell r="E215" t="str">
            <v/>
          </cell>
          <cell r="F215" t="str">
            <v/>
          </cell>
        </row>
        <row r="216">
          <cell r="D216" t="str">
            <v/>
          </cell>
          <cell r="E216" t="str">
            <v/>
          </cell>
          <cell r="F216" t="str">
            <v/>
          </cell>
        </row>
        <row r="217">
          <cell r="D217" t="str">
            <v/>
          </cell>
          <cell r="E217" t="str">
            <v/>
          </cell>
          <cell r="F217" t="str">
            <v/>
          </cell>
        </row>
        <row r="218">
          <cell r="D218" t="str">
            <v/>
          </cell>
          <cell r="E218" t="str">
            <v/>
          </cell>
          <cell r="F218" t="str">
            <v/>
          </cell>
        </row>
        <row r="219">
          <cell r="D219" t="str">
            <v/>
          </cell>
          <cell r="E219" t="str">
            <v/>
          </cell>
          <cell r="F219" t="str">
            <v/>
          </cell>
        </row>
        <row r="220">
          <cell r="D220" t="str">
            <v/>
          </cell>
          <cell r="E220" t="str">
            <v/>
          </cell>
          <cell r="F220" t="str">
            <v/>
          </cell>
        </row>
        <row r="221">
          <cell r="D221" t="str">
            <v/>
          </cell>
          <cell r="E221" t="str">
            <v/>
          </cell>
          <cell r="F221" t="str">
            <v/>
          </cell>
        </row>
        <row r="222">
          <cell r="D222" t="str">
            <v/>
          </cell>
          <cell r="E222" t="str">
            <v/>
          </cell>
          <cell r="F222" t="str">
            <v/>
          </cell>
        </row>
        <row r="223">
          <cell r="D223" t="str">
            <v/>
          </cell>
          <cell r="E223" t="str">
            <v/>
          </cell>
          <cell r="F223" t="str">
            <v/>
          </cell>
        </row>
        <row r="224">
          <cell r="D224" t="str">
            <v/>
          </cell>
          <cell r="E224" t="str">
            <v/>
          </cell>
          <cell r="F224" t="str">
            <v/>
          </cell>
        </row>
        <row r="225">
          <cell r="D225" t="str">
            <v/>
          </cell>
          <cell r="E225" t="str">
            <v/>
          </cell>
          <cell r="F225" t="str">
            <v/>
          </cell>
        </row>
        <row r="226">
          <cell r="D226" t="str">
            <v/>
          </cell>
          <cell r="E226" t="str">
            <v/>
          </cell>
          <cell r="F226" t="str">
            <v/>
          </cell>
        </row>
        <row r="227">
          <cell r="D227" t="str">
            <v/>
          </cell>
          <cell r="E227" t="str">
            <v/>
          </cell>
          <cell r="F227" t="str">
            <v/>
          </cell>
        </row>
        <row r="228">
          <cell r="D228" t="str">
            <v/>
          </cell>
          <cell r="E228" t="str">
            <v/>
          </cell>
          <cell r="F228" t="str">
            <v/>
          </cell>
        </row>
        <row r="229">
          <cell r="D229" t="str">
            <v/>
          </cell>
          <cell r="E229" t="str">
            <v/>
          </cell>
          <cell r="F229" t="str">
            <v/>
          </cell>
        </row>
        <row r="230">
          <cell r="D230" t="str">
            <v/>
          </cell>
          <cell r="E230" t="str">
            <v/>
          </cell>
          <cell r="F230" t="str">
            <v/>
          </cell>
        </row>
        <row r="231">
          <cell r="D231" t="str">
            <v/>
          </cell>
          <cell r="E231" t="str">
            <v/>
          </cell>
          <cell r="F231" t="str">
            <v/>
          </cell>
        </row>
        <row r="232">
          <cell r="D232" t="str">
            <v/>
          </cell>
          <cell r="E232" t="str">
            <v/>
          </cell>
          <cell r="F232" t="str">
            <v/>
          </cell>
        </row>
        <row r="233">
          <cell r="D233" t="str">
            <v/>
          </cell>
          <cell r="E233" t="str">
            <v/>
          </cell>
          <cell r="F233" t="str">
            <v/>
          </cell>
        </row>
        <row r="234">
          <cell r="D234" t="str">
            <v/>
          </cell>
          <cell r="E234" t="str">
            <v/>
          </cell>
          <cell r="F234" t="str">
            <v/>
          </cell>
        </row>
        <row r="235">
          <cell r="D235" t="str">
            <v/>
          </cell>
          <cell r="E235" t="str">
            <v/>
          </cell>
          <cell r="F235" t="str">
            <v/>
          </cell>
        </row>
        <row r="236">
          <cell r="D236" t="str">
            <v/>
          </cell>
          <cell r="E236" t="str">
            <v/>
          </cell>
          <cell r="F236" t="str">
            <v/>
          </cell>
        </row>
        <row r="237">
          <cell r="D237" t="str">
            <v/>
          </cell>
          <cell r="E237" t="str">
            <v/>
          </cell>
          <cell r="F237" t="str">
            <v/>
          </cell>
        </row>
        <row r="238">
          <cell r="D238" t="str">
            <v/>
          </cell>
          <cell r="E238" t="str">
            <v/>
          </cell>
          <cell r="F238" t="str">
            <v/>
          </cell>
        </row>
        <row r="239">
          <cell r="D239" t="str">
            <v/>
          </cell>
          <cell r="E239" t="str">
            <v/>
          </cell>
          <cell r="F239" t="str">
            <v/>
          </cell>
        </row>
        <row r="240">
          <cell r="D240" t="str">
            <v/>
          </cell>
          <cell r="E240" t="str">
            <v/>
          </cell>
          <cell r="F240" t="str">
            <v/>
          </cell>
        </row>
        <row r="241">
          <cell r="D241" t="str">
            <v/>
          </cell>
          <cell r="E241" t="str">
            <v/>
          </cell>
          <cell r="F241" t="str">
            <v/>
          </cell>
        </row>
        <row r="242">
          <cell r="D242" t="str">
            <v/>
          </cell>
          <cell r="E242" t="str">
            <v/>
          </cell>
          <cell r="F242" t="str">
            <v/>
          </cell>
        </row>
        <row r="243">
          <cell r="D243" t="str">
            <v/>
          </cell>
          <cell r="E243" t="str">
            <v/>
          </cell>
          <cell r="F243" t="str">
            <v/>
          </cell>
        </row>
        <row r="244">
          <cell r="D244" t="str">
            <v/>
          </cell>
          <cell r="E244" t="str">
            <v/>
          </cell>
          <cell r="F244" t="str">
            <v/>
          </cell>
        </row>
        <row r="245">
          <cell r="D245" t="str">
            <v/>
          </cell>
          <cell r="E245" t="str">
            <v/>
          </cell>
          <cell r="F245" t="str">
            <v/>
          </cell>
        </row>
        <row r="246">
          <cell r="D246" t="str">
            <v/>
          </cell>
          <cell r="E246" t="str">
            <v/>
          </cell>
          <cell r="F246" t="str">
            <v/>
          </cell>
        </row>
        <row r="247">
          <cell r="D247" t="str">
            <v/>
          </cell>
          <cell r="E247" t="str">
            <v/>
          </cell>
          <cell r="F247" t="str">
            <v/>
          </cell>
        </row>
        <row r="248">
          <cell r="D248" t="str">
            <v/>
          </cell>
          <cell r="E248" t="str">
            <v/>
          </cell>
          <cell r="F248" t="str">
            <v/>
          </cell>
        </row>
        <row r="249">
          <cell r="D249" t="str">
            <v/>
          </cell>
          <cell r="E249" t="str">
            <v/>
          </cell>
          <cell r="F249" t="str">
            <v/>
          </cell>
        </row>
        <row r="250">
          <cell r="D250" t="str">
            <v/>
          </cell>
          <cell r="E250" t="str">
            <v/>
          </cell>
          <cell r="F250" t="str">
            <v/>
          </cell>
        </row>
        <row r="251">
          <cell r="D251" t="str">
            <v/>
          </cell>
          <cell r="E251" t="str">
            <v/>
          </cell>
          <cell r="F251" t="str">
            <v/>
          </cell>
        </row>
        <row r="252">
          <cell r="D252" t="str">
            <v/>
          </cell>
          <cell r="E252" t="str">
            <v/>
          </cell>
          <cell r="F252" t="str">
            <v/>
          </cell>
        </row>
        <row r="253">
          <cell r="D253" t="str">
            <v/>
          </cell>
          <cell r="E253" t="str">
            <v/>
          </cell>
          <cell r="F253" t="str">
            <v/>
          </cell>
        </row>
        <row r="254">
          <cell r="D254" t="str">
            <v/>
          </cell>
          <cell r="E254" t="str">
            <v/>
          </cell>
          <cell r="F254" t="str">
            <v/>
          </cell>
        </row>
        <row r="255">
          <cell r="D255" t="str">
            <v/>
          </cell>
          <cell r="E255" t="str">
            <v/>
          </cell>
          <cell r="F255" t="str">
            <v/>
          </cell>
        </row>
        <row r="256">
          <cell r="D256" t="str">
            <v/>
          </cell>
          <cell r="E256" t="str">
            <v/>
          </cell>
          <cell r="F256" t="str">
            <v/>
          </cell>
        </row>
        <row r="257">
          <cell r="D257" t="str">
            <v/>
          </cell>
          <cell r="E257" t="str">
            <v/>
          </cell>
          <cell r="F257" t="str">
            <v/>
          </cell>
        </row>
        <row r="258">
          <cell r="D258" t="str">
            <v/>
          </cell>
          <cell r="E258" t="str">
            <v/>
          </cell>
          <cell r="F258" t="str">
            <v/>
          </cell>
        </row>
        <row r="259">
          <cell r="D259" t="str">
            <v/>
          </cell>
          <cell r="E259" t="str">
            <v/>
          </cell>
          <cell r="F259" t="str">
            <v/>
          </cell>
        </row>
        <row r="260">
          <cell r="D260" t="str">
            <v/>
          </cell>
          <cell r="E260" t="str">
            <v/>
          </cell>
          <cell r="F260" t="str">
            <v/>
          </cell>
        </row>
        <row r="261">
          <cell r="D261" t="str">
            <v/>
          </cell>
          <cell r="E261" t="str">
            <v/>
          </cell>
          <cell r="F261" t="str">
            <v/>
          </cell>
        </row>
        <row r="262">
          <cell r="D262" t="str">
            <v/>
          </cell>
          <cell r="E262" t="str">
            <v/>
          </cell>
          <cell r="F262" t="str">
            <v/>
          </cell>
        </row>
        <row r="263">
          <cell r="D263" t="str">
            <v/>
          </cell>
          <cell r="E263" t="str">
            <v/>
          </cell>
          <cell r="F263" t="str">
            <v/>
          </cell>
        </row>
        <row r="264">
          <cell r="D264" t="str">
            <v/>
          </cell>
          <cell r="E264" t="str">
            <v/>
          </cell>
          <cell r="F264" t="str">
            <v/>
          </cell>
        </row>
        <row r="265">
          <cell r="D265" t="str">
            <v/>
          </cell>
          <cell r="E265" t="str">
            <v/>
          </cell>
          <cell r="F265" t="str">
            <v/>
          </cell>
        </row>
        <row r="266">
          <cell r="D266" t="str">
            <v/>
          </cell>
          <cell r="E266" t="str">
            <v/>
          </cell>
          <cell r="F266" t="str">
            <v/>
          </cell>
        </row>
        <row r="267">
          <cell r="D267" t="str">
            <v/>
          </cell>
          <cell r="E267" t="str">
            <v/>
          </cell>
          <cell r="F267" t="str">
            <v/>
          </cell>
        </row>
        <row r="268">
          <cell r="D268" t="str">
            <v/>
          </cell>
          <cell r="E268" t="str">
            <v/>
          </cell>
          <cell r="F268" t="str">
            <v/>
          </cell>
        </row>
        <row r="269">
          <cell r="D269" t="str">
            <v/>
          </cell>
          <cell r="E269" t="str">
            <v/>
          </cell>
          <cell r="F269" t="str">
            <v/>
          </cell>
        </row>
        <row r="270">
          <cell r="D270" t="str">
            <v/>
          </cell>
          <cell r="E270" t="str">
            <v/>
          </cell>
          <cell r="F270" t="str">
            <v/>
          </cell>
        </row>
        <row r="271">
          <cell r="D271" t="str">
            <v/>
          </cell>
          <cell r="E271" t="str">
            <v/>
          </cell>
          <cell r="F271" t="str">
            <v/>
          </cell>
        </row>
        <row r="272">
          <cell r="D272" t="str">
            <v/>
          </cell>
          <cell r="E272" t="str">
            <v/>
          </cell>
          <cell r="F272" t="str">
            <v/>
          </cell>
        </row>
        <row r="273">
          <cell r="D273" t="str">
            <v/>
          </cell>
          <cell r="E273" t="str">
            <v/>
          </cell>
          <cell r="F273" t="str">
            <v/>
          </cell>
        </row>
        <row r="274">
          <cell r="D274" t="str">
            <v/>
          </cell>
          <cell r="E274" t="str">
            <v/>
          </cell>
          <cell r="F274" t="str">
            <v/>
          </cell>
        </row>
        <row r="275">
          <cell r="D275" t="str">
            <v/>
          </cell>
          <cell r="E275" t="str">
            <v/>
          </cell>
          <cell r="F275" t="str">
            <v/>
          </cell>
        </row>
        <row r="276">
          <cell r="D276" t="str">
            <v/>
          </cell>
          <cell r="E276" t="str">
            <v/>
          </cell>
          <cell r="F276" t="str">
            <v/>
          </cell>
        </row>
        <row r="277">
          <cell r="D277" t="str">
            <v/>
          </cell>
          <cell r="E277" t="str">
            <v/>
          </cell>
          <cell r="F277" t="str">
            <v/>
          </cell>
        </row>
        <row r="278">
          <cell r="D278" t="str">
            <v/>
          </cell>
          <cell r="E278" t="str">
            <v/>
          </cell>
          <cell r="F278" t="str">
            <v/>
          </cell>
        </row>
        <row r="279">
          <cell r="D279" t="str">
            <v/>
          </cell>
          <cell r="E279" t="str">
            <v/>
          </cell>
          <cell r="F279" t="str">
            <v/>
          </cell>
        </row>
        <row r="280">
          <cell r="D280" t="str">
            <v/>
          </cell>
          <cell r="E280" t="str">
            <v/>
          </cell>
          <cell r="F280" t="str">
            <v/>
          </cell>
        </row>
        <row r="281">
          <cell r="D281" t="str">
            <v/>
          </cell>
          <cell r="E281" t="str">
            <v/>
          </cell>
          <cell r="F281" t="str">
            <v/>
          </cell>
        </row>
        <row r="282">
          <cell r="D282" t="str">
            <v/>
          </cell>
          <cell r="E282" t="str">
            <v/>
          </cell>
          <cell r="F282" t="str">
            <v/>
          </cell>
        </row>
        <row r="283">
          <cell r="D283" t="str">
            <v/>
          </cell>
          <cell r="E283" t="str">
            <v/>
          </cell>
          <cell r="F283" t="str">
            <v/>
          </cell>
        </row>
        <row r="284">
          <cell r="D284" t="str">
            <v/>
          </cell>
          <cell r="E284" t="str">
            <v/>
          </cell>
          <cell r="F284" t="str">
            <v/>
          </cell>
        </row>
        <row r="285">
          <cell r="D285" t="str">
            <v/>
          </cell>
          <cell r="E285" t="str">
            <v/>
          </cell>
          <cell r="F285" t="str">
            <v/>
          </cell>
        </row>
        <row r="286">
          <cell r="D286" t="str">
            <v/>
          </cell>
          <cell r="E286" t="str">
            <v/>
          </cell>
          <cell r="F286" t="str">
            <v/>
          </cell>
        </row>
        <row r="287">
          <cell r="D287" t="str">
            <v/>
          </cell>
          <cell r="E287" t="str">
            <v/>
          </cell>
          <cell r="F287" t="str">
            <v/>
          </cell>
        </row>
        <row r="288">
          <cell r="D288" t="str">
            <v/>
          </cell>
          <cell r="E288" t="str">
            <v/>
          </cell>
          <cell r="F288" t="str">
            <v/>
          </cell>
        </row>
        <row r="289">
          <cell r="D289" t="str">
            <v/>
          </cell>
          <cell r="E289" t="str">
            <v/>
          </cell>
          <cell r="F289" t="str">
            <v/>
          </cell>
        </row>
        <row r="290">
          <cell r="D290" t="str">
            <v/>
          </cell>
          <cell r="E290" t="str">
            <v/>
          </cell>
          <cell r="F290" t="str">
            <v/>
          </cell>
        </row>
        <row r="291">
          <cell r="D291" t="str">
            <v/>
          </cell>
          <cell r="E291" t="str">
            <v/>
          </cell>
          <cell r="F291" t="str">
            <v/>
          </cell>
        </row>
        <row r="292">
          <cell r="D292" t="str">
            <v/>
          </cell>
          <cell r="E292" t="str">
            <v/>
          </cell>
          <cell r="F292" t="str">
            <v/>
          </cell>
        </row>
        <row r="293">
          <cell r="D293" t="str">
            <v/>
          </cell>
          <cell r="E293" t="str">
            <v/>
          </cell>
          <cell r="F293" t="str">
            <v/>
          </cell>
        </row>
        <row r="294">
          <cell r="D294" t="str">
            <v/>
          </cell>
          <cell r="E294" t="str">
            <v/>
          </cell>
          <cell r="F294" t="str">
            <v/>
          </cell>
        </row>
        <row r="295">
          <cell r="D295" t="str">
            <v/>
          </cell>
          <cell r="E295" t="str">
            <v/>
          </cell>
          <cell r="F295" t="str">
            <v/>
          </cell>
        </row>
        <row r="296">
          <cell r="D296" t="str">
            <v/>
          </cell>
          <cell r="E296" t="str">
            <v/>
          </cell>
          <cell r="F296" t="str">
            <v/>
          </cell>
        </row>
        <row r="297">
          <cell r="D297" t="str">
            <v/>
          </cell>
          <cell r="E297" t="str">
            <v/>
          </cell>
          <cell r="F297" t="str">
            <v/>
          </cell>
        </row>
        <row r="298">
          <cell r="D298" t="str">
            <v/>
          </cell>
          <cell r="E298" t="str">
            <v/>
          </cell>
          <cell r="F298" t="str">
            <v/>
          </cell>
        </row>
        <row r="299">
          <cell r="D299" t="str">
            <v/>
          </cell>
          <cell r="E299" t="str">
            <v/>
          </cell>
          <cell r="F299" t="str">
            <v/>
          </cell>
        </row>
        <row r="300">
          <cell r="D300" t="str">
            <v/>
          </cell>
          <cell r="E300" t="str">
            <v/>
          </cell>
          <cell r="F300" t="str">
            <v/>
          </cell>
        </row>
        <row r="301">
          <cell r="D301" t="str">
            <v/>
          </cell>
          <cell r="E301" t="str">
            <v/>
          </cell>
          <cell r="F301" t="str">
            <v/>
          </cell>
        </row>
        <row r="302">
          <cell r="D302" t="str">
            <v/>
          </cell>
          <cell r="E302" t="str">
            <v/>
          </cell>
          <cell r="F302" t="str">
            <v/>
          </cell>
        </row>
        <row r="303">
          <cell r="D303" t="str">
            <v/>
          </cell>
          <cell r="E303" t="str">
            <v/>
          </cell>
          <cell r="F303" t="str">
            <v/>
          </cell>
        </row>
        <row r="304">
          <cell r="D304" t="str">
            <v/>
          </cell>
          <cell r="E304" t="str">
            <v/>
          </cell>
          <cell r="F304" t="str">
            <v/>
          </cell>
        </row>
        <row r="305">
          <cell r="D305" t="str">
            <v/>
          </cell>
          <cell r="E305" t="str">
            <v/>
          </cell>
          <cell r="F305" t="str">
            <v/>
          </cell>
        </row>
        <row r="306">
          <cell r="D306" t="str">
            <v/>
          </cell>
          <cell r="E306" t="str">
            <v/>
          </cell>
          <cell r="F306" t="str">
            <v/>
          </cell>
        </row>
        <row r="307">
          <cell r="D307" t="str">
            <v/>
          </cell>
          <cell r="E307" t="str">
            <v/>
          </cell>
          <cell r="F307" t="str">
            <v/>
          </cell>
        </row>
        <row r="308">
          <cell r="D308" t="str">
            <v/>
          </cell>
          <cell r="E308" t="str">
            <v/>
          </cell>
          <cell r="F308" t="str">
            <v/>
          </cell>
        </row>
        <row r="309">
          <cell r="D309" t="str">
            <v/>
          </cell>
          <cell r="E309" t="str">
            <v/>
          </cell>
          <cell r="F309" t="str">
            <v/>
          </cell>
        </row>
        <row r="310">
          <cell r="D310" t="str">
            <v/>
          </cell>
          <cell r="E310" t="str">
            <v/>
          </cell>
          <cell r="F310" t="str">
            <v/>
          </cell>
        </row>
        <row r="311">
          <cell r="D311" t="str">
            <v/>
          </cell>
          <cell r="E311" t="str">
            <v/>
          </cell>
          <cell r="F311" t="str">
            <v/>
          </cell>
        </row>
        <row r="312">
          <cell r="D312" t="str">
            <v/>
          </cell>
          <cell r="E312" t="str">
            <v/>
          </cell>
          <cell r="F312" t="str">
            <v/>
          </cell>
        </row>
        <row r="313">
          <cell r="D313" t="str">
            <v/>
          </cell>
          <cell r="E313" t="str">
            <v/>
          </cell>
          <cell r="F313" t="str">
            <v/>
          </cell>
        </row>
        <row r="314">
          <cell r="D314" t="str">
            <v/>
          </cell>
          <cell r="E314" t="str">
            <v/>
          </cell>
          <cell r="F314" t="str">
            <v/>
          </cell>
        </row>
        <row r="315">
          <cell r="D315" t="str">
            <v/>
          </cell>
          <cell r="E315" t="str">
            <v/>
          </cell>
          <cell r="F315" t="str">
            <v/>
          </cell>
        </row>
        <row r="316">
          <cell r="D316" t="str">
            <v/>
          </cell>
          <cell r="E316" t="str">
            <v/>
          </cell>
          <cell r="F316" t="str">
            <v/>
          </cell>
        </row>
        <row r="317">
          <cell r="D317" t="str">
            <v/>
          </cell>
          <cell r="E317" t="str">
            <v/>
          </cell>
          <cell r="F317" t="str">
            <v/>
          </cell>
        </row>
        <row r="318">
          <cell r="D318" t="str">
            <v/>
          </cell>
          <cell r="E318" t="str">
            <v/>
          </cell>
          <cell r="F318" t="str">
            <v/>
          </cell>
        </row>
        <row r="319">
          <cell r="D319" t="str">
            <v/>
          </cell>
          <cell r="E319" t="str">
            <v/>
          </cell>
          <cell r="F319" t="str">
            <v/>
          </cell>
        </row>
        <row r="320">
          <cell r="D320" t="str">
            <v/>
          </cell>
          <cell r="E320" t="str">
            <v/>
          </cell>
          <cell r="F320" t="str">
            <v/>
          </cell>
        </row>
        <row r="321">
          <cell r="D321" t="str">
            <v/>
          </cell>
          <cell r="E321" t="str">
            <v/>
          </cell>
          <cell r="F321" t="str">
            <v/>
          </cell>
        </row>
        <row r="322">
          <cell r="D322" t="str">
            <v/>
          </cell>
          <cell r="E322" t="str">
            <v/>
          </cell>
          <cell r="F322" t="str">
            <v/>
          </cell>
        </row>
        <row r="323">
          <cell r="D323" t="str">
            <v/>
          </cell>
          <cell r="E323" t="str">
            <v/>
          </cell>
          <cell r="F323" t="str">
            <v/>
          </cell>
        </row>
        <row r="324">
          <cell r="D324" t="str">
            <v/>
          </cell>
          <cell r="E324" t="str">
            <v/>
          </cell>
          <cell r="F324" t="str">
            <v/>
          </cell>
        </row>
        <row r="325">
          <cell r="D325" t="str">
            <v/>
          </cell>
          <cell r="E325" t="str">
            <v/>
          </cell>
          <cell r="F325" t="str">
            <v/>
          </cell>
        </row>
        <row r="326">
          <cell r="D326" t="str">
            <v/>
          </cell>
          <cell r="E326" t="str">
            <v/>
          </cell>
          <cell r="F326" t="str">
            <v/>
          </cell>
        </row>
        <row r="327">
          <cell r="D327" t="str">
            <v/>
          </cell>
          <cell r="E327" t="str">
            <v/>
          </cell>
          <cell r="F327" t="str">
            <v/>
          </cell>
        </row>
        <row r="328">
          <cell r="D328" t="str">
            <v/>
          </cell>
          <cell r="E328" t="str">
            <v/>
          </cell>
          <cell r="F328" t="str">
            <v/>
          </cell>
        </row>
        <row r="329">
          <cell r="D329" t="str">
            <v/>
          </cell>
          <cell r="E329" t="str">
            <v/>
          </cell>
          <cell r="F329" t="str">
            <v/>
          </cell>
        </row>
        <row r="330">
          <cell r="D330" t="str">
            <v/>
          </cell>
          <cell r="E330" t="str">
            <v/>
          </cell>
          <cell r="F330" t="str">
            <v/>
          </cell>
        </row>
        <row r="331">
          <cell r="D331" t="str">
            <v/>
          </cell>
          <cell r="E331" t="str">
            <v/>
          </cell>
          <cell r="F331" t="str">
            <v/>
          </cell>
        </row>
        <row r="332">
          <cell r="D332" t="str">
            <v/>
          </cell>
          <cell r="E332" t="str">
            <v/>
          </cell>
          <cell r="F332" t="str">
            <v/>
          </cell>
        </row>
        <row r="333">
          <cell r="D333" t="str">
            <v/>
          </cell>
          <cell r="E333" t="str">
            <v/>
          </cell>
          <cell r="F333" t="str">
            <v/>
          </cell>
        </row>
        <row r="334">
          <cell r="D334" t="str">
            <v/>
          </cell>
          <cell r="E334" t="str">
            <v/>
          </cell>
          <cell r="F334" t="str">
            <v/>
          </cell>
        </row>
        <row r="335">
          <cell r="D335" t="str">
            <v/>
          </cell>
          <cell r="E335" t="str">
            <v/>
          </cell>
          <cell r="F335" t="str">
            <v/>
          </cell>
        </row>
        <row r="336">
          <cell r="D336" t="str">
            <v/>
          </cell>
          <cell r="E336" t="str">
            <v/>
          </cell>
          <cell r="F336" t="str">
            <v/>
          </cell>
        </row>
        <row r="337">
          <cell r="D337" t="str">
            <v/>
          </cell>
          <cell r="E337" t="str">
            <v/>
          </cell>
          <cell r="F337" t="str">
            <v/>
          </cell>
        </row>
        <row r="338">
          <cell r="D338" t="str">
            <v/>
          </cell>
          <cell r="E338" t="str">
            <v/>
          </cell>
          <cell r="F338" t="str">
            <v/>
          </cell>
        </row>
        <row r="339">
          <cell r="D339" t="str">
            <v/>
          </cell>
          <cell r="E339" t="str">
            <v/>
          </cell>
          <cell r="F339" t="str">
            <v/>
          </cell>
        </row>
        <row r="340">
          <cell r="D340" t="str">
            <v/>
          </cell>
          <cell r="E340" t="str">
            <v/>
          </cell>
          <cell r="F340" t="str">
            <v/>
          </cell>
        </row>
        <row r="341">
          <cell r="D341" t="str">
            <v/>
          </cell>
          <cell r="E341" t="str">
            <v/>
          </cell>
          <cell r="F341" t="str">
            <v/>
          </cell>
        </row>
        <row r="342">
          <cell r="D342" t="str">
            <v/>
          </cell>
          <cell r="E342" t="str">
            <v/>
          </cell>
          <cell r="F342" t="str">
            <v/>
          </cell>
        </row>
        <row r="343">
          <cell r="D343" t="str">
            <v/>
          </cell>
          <cell r="E343" t="str">
            <v/>
          </cell>
          <cell r="F343" t="str">
            <v/>
          </cell>
        </row>
        <row r="344">
          <cell r="D344" t="str">
            <v/>
          </cell>
          <cell r="E344" t="str">
            <v/>
          </cell>
          <cell r="F344" t="str">
            <v/>
          </cell>
        </row>
        <row r="345">
          <cell r="D345" t="str">
            <v/>
          </cell>
          <cell r="E345" t="str">
            <v/>
          </cell>
          <cell r="F345" t="str">
            <v/>
          </cell>
        </row>
        <row r="346">
          <cell r="D346" t="str">
            <v/>
          </cell>
          <cell r="E346" t="str">
            <v/>
          </cell>
          <cell r="F346" t="str">
            <v/>
          </cell>
        </row>
        <row r="347">
          <cell r="D347" t="str">
            <v/>
          </cell>
          <cell r="E347" t="str">
            <v/>
          </cell>
          <cell r="F347" t="str">
            <v/>
          </cell>
        </row>
        <row r="348">
          <cell r="D348" t="str">
            <v/>
          </cell>
          <cell r="E348" t="str">
            <v/>
          </cell>
          <cell r="F348" t="str">
            <v/>
          </cell>
        </row>
        <row r="349">
          <cell r="D349" t="str">
            <v/>
          </cell>
          <cell r="E349" t="str">
            <v/>
          </cell>
          <cell r="F349" t="str">
            <v/>
          </cell>
        </row>
        <row r="350">
          <cell r="D350" t="str">
            <v/>
          </cell>
          <cell r="E350" t="str">
            <v/>
          </cell>
          <cell r="F350" t="str">
            <v/>
          </cell>
        </row>
        <row r="351">
          <cell r="D351" t="str">
            <v/>
          </cell>
          <cell r="E351" t="str">
            <v/>
          </cell>
          <cell r="F351" t="str">
            <v/>
          </cell>
        </row>
        <row r="352">
          <cell r="D352" t="str">
            <v/>
          </cell>
          <cell r="E352" t="str">
            <v/>
          </cell>
          <cell r="F352" t="str">
            <v/>
          </cell>
        </row>
        <row r="353">
          <cell r="D353" t="str">
            <v/>
          </cell>
          <cell r="E353" t="str">
            <v/>
          </cell>
          <cell r="F353" t="str">
            <v/>
          </cell>
        </row>
        <row r="354">
          <cell r="D354" t="str">
            <v/>
          </cell>
          <cell r="E354" t="str">
            <v/>
          </cell>
          <cell r="F354" t="str">
            <v/>
          </cell>
        </row>
        <row r="355">
          <cell r="D355" t="str">
            <v/>
          </cell>
          <cell r="E355" t="str">
            <v/>
          </cell>
          <cell r="F355" t="str">
            <v/>
          </cell>
        </row>
        <row r="356">
          <cell r="D356" t="str">
            <v/>
          </cell>
          <cell r="E356" t="str">
            <v/>
          </cell>
          <cell r="F356" t="str">
            <v/>
          </cell>
        </row>
        <row r="357">
          <cell r="D357" t="str">
            <v/>
          </cell>
          <cell r="E357" t="str">
            <v/>
          </cell>
          <cell r="F357" t="str">
            <v/>
          </cell>
        </row>
        <row r="358">
          <cell r="D358" t="str">
            <v/>
          </cell>
          <cell r="E358" t="str">
            <v/>
          </cell>
          <cell r="F358" t="str">
            <v/>
          </cell>
        </row>
        <row r="359">
          <cell r="D359" t="str">
            <v/>
          </cell>
          <cell r="E359" t="str">
            <v/>
          </cell>
          <cell r="F359" t="str">
            <v/>
          </cell>
        </row>
        <row r="360">
          <cell r="D360" t="str">
            <v/>
          </cell>
          <cell r="E360" t="str">
            <v/>
          </cell>
          <cell r="F360" t="str">
            <v/>
          </cell>
        </row>
        <row r="361">
          <cell r="D361" t="str">
            <v/>
          </cell>
          <cell r="E361" t="str">
            <v/>
          </cell>
          <cell r="F361" t="str">
            <v/>
          </cell>
        </row>
        <row r="362">
          <cell r="D362" t="str">
            <v/>
          </cell>
          <cell r="E362" t="str">
            <v/>
          </cell>
          <cell r="F362" t="str">
            <v/>
          </cell>
        </row>
        <row r="363">
          <cell r="D363" t="str">
            <v/>
          </cell>
          <cell r="E363" t="str">
            <v/>
          </cell>
          <cell r="F363" t="str">
            <v/>
          </cell>
        </row>
        <row r="364">
          <cell r="D364" t="str">
            <v/>
          </cell>
          <cell r="E364" t="str">
            <v/>
          </cell>
          <cell r="F364" t="str">
            <v/>
          </cell>
        </row>
        <row r="365">
          <cell r="D365" t="str">
            <v/>
          </cell>
          <cell r="E365" t="str">
            <v/>
          </cell>
          <cell r="F365" t="str">
            <v/>
          </cell>
        </row>
        <row r="366">
          <cell r="D366" t="str">
            <v/>
          </cell>
          <cell r="E366" t="str">
            <v/>
          </cell>
          <cell r="F366" t="str">
            <v/>
          </cell>
        </row>
        <row r="367">
          <cell r="D367" t="str">
            <v/>
          </cell>
          <cell r="E367" t="str">
            <v/>
          </cell>
          <cell r="F367" t="str">
            <v/>
          </cell>
        </row>
        <row r="368">
          <cell r="D368" t="str">
            <v/>
          </cell>
          <cell r="E368" t="str">
            <v/>
          </cell>
          <cell r="F368" t="str">
            <v/>
          </cell>
        </row>
        <row r="369">
          <cell r="D369" t="str">
            <v/>
          </cell>
          <cell r="E369" t="str">
            <v/>
          </cell>
          <cell r="F369" t="str">
            <v/>
          </cell>
        </row>
        <row r="370">
          <cell r="D370" t="str">
            <v/>
          </cell>
          <cell r="E370" t="str">
            <v/>
          </cell>
          <cell r="F370" t="str">
            <v/>
          </cell>
        </row>
        <row r="371">
          <cell r="D371" t="str">
            <v/>
          </cell>
          <cell r="E371" t="str">
            <v/>
          </cell>
          <cell r="F371" t="str">
            <v/>
          </cell>
        </row>
        <row r="372">
          <cell r="D372" t="str">
            <v/>
          </cell>
          <cell r="E372" t="str">
            <v/>
          </cell>
          <cell r="F372" t="str">
            <v/>
          </cell>
        </row>
        <row r="373">
          <cell r="D373" t="str">
            <v/>
          </cell>
          <cell r="E373" t="str">
            <v/>
          </cell>
          <cell r="F373" t="str">
            <v/>
          </cell>
        </row>
        <row r="374">
          <cell r="D374" t="str">
            <v/>
          </cell>
          <cell r="E374" t="str">
            <v/>
          </cell>
          <cell r="F374" t="str">
            <v/>
          </cell>
        </row>
        <row r="375">
          <cell r="D375" t="str">
            <v/>
          </cell>
          <cell r="E375" t="str">
            <v/>
          </cell>
          <cell r="F375" t="str">
            <v/>
          </cell>
        </row>
        <row r="376">
          <cell r="D376" t="str">
            <v/>
          </cell>
          <cell r="E376" t="str">
            <v/>
          </cell>
          <cell r="F376" t="str">
            <v/>
          </cell>
        </row>
        <row r="377">
          <cell r="D377" t="str">
            <v/>
          </cell>
          <cell r="E377" t="str">
            <v/>
          </cell>
          <cell r="F377" t="str">
            <v/>
          </cell>
        </row>
        <row r="378">
          <cell r="D378" t="str">
            <v/>
          </cell>
          <cell r="E378" t="str">
            <v/>
          </cell>
          <cell r="F378" t="str">
            <v/>
          </cell>
        </row>
        <row r="379">
          <cell r="D379" t="str">
            <v/>
          </cell>
          <cell r="E379" t="str">
            <v/>
          </cell>
          <cell r="F379" t="str">
            <v/>
          </cell>
        </row>
        <row r="380">
          <cell r="D380" t="str">
            <v/>
          </cell>
          <cell r="E380" t="str">
            <v/>
          </cell>
          <cell r="F380" t="str">
            <v/>
          </cell>
        </row>
        <row r="381">
          <cell r="D381" t="str">
            <v/>
          </cell>
          <cell r="E381" t="str">
            <v/>
          </cell>
          <cell r="F381" t="str">
            <v/>
          </cell>
        </row>
        <row r="382">
          <cell r="D382" t="str">
            <v/>
          </cell>
          <cell r="E382" t="str">
            <v/>
          </cell>
          <cell r="F382" t="str">
            <v/>
          </cell>
        </row>
        <row r="383">
          <cell r="D383" t="str">
            <v/>
          </cell>
          <cell r="E383" t="str">
            <v/>
          </cell>
          <cell r="F383" t="str">
            <v/>
          </cell>
        </row>
        <row r="384">
          <cell r="D384" t="str">
            <v/>
          </cell>
          <cell r="E384" t="str">
            <v/>
          </cell>
          <cell r="F384" t="str">
            <v/>
          </cell>
        </row>
        <row r="385">
          <cell r="D385" t="str">
            <v/>
          </cell>
          <cell r="E385" t="str">
            <v/>
          </cell>
          <cell r="F385" t="str">
            <v/>
          </cell>
        </row>
        <row r="386">
          <cell r="D386" t="str">
            <v/>
          </cell>
          <cell r="E386" t="str">
            <v/>
          </cell>
          <cell r="F386" t="str">
            <v/>
          </cell>
        </row>
        <row r="387">
          <cell r="D387" t="str">
            <v/>
          </cell>
          <cell r="E387" t="str">
            <v/>
          </cell>
          <cell r="F387" t="str">
            <v/>
          </cell>
        </row>
        <row r="388">
          <cell r="D388" t="str">
            <v/>
          </cell>
          <cell r="E388" t="str">
            <v/>
          </cell>
          <cell r="F388" t="str">
            <v/>
          </cell>
        </row>
        <row r="389">
          <cell r="D389" t="str">
            <v/>
          </cell>
          <cell r="E389" t="str">
            <v/>
          </cell>
          <cell r="F389" t="str">
            <v/>
          </cell>
        </row>
        <row r="390">
          <cell r="D390" t="str">
            <v/>
          </cell>
          <cell r="E390" t="str">
            <v/>
          </cell>
          <cell r="F390" t="str">
            <v/>
          </cell>
        </row>
        <row r="391">
          <cell r="D391" t="str">
            <v/>
          </cell>
          <cell r="E391" t="str">
            <v/>
          </cell>
          <cell r="F391" t="str">
            <v/>
          </cell>
        </row>
        <row r="392">
          <cell r="D392" t="str">
            <v/>
          </cell>
          <cell r="E392" t="str">
            <v/>
          </cell>
          <cell r="F392" t="str">
            <v/>
          </cell>
        </row>
        <row r="393">
          <cell r="D393" t="str">
            <v/>
          </cell>
          <cell r="E393" t="str">
            <v/>
          </cell>
          <cell r="F393" t="str">
            <v/>
          </cell>
        </row>
        <row r="394">
          <cell r="D394" t="str">
            <v/>
          </cell>
          <cell r="E394" t="str">
            <v/>
          </cell>
          <cell r="F394" t="str">
            <v/>
          </cell>
        </row>
        <row r="395">
          <cell r="D395" t="str">
            <v/>
          </cell>
          <cell r="E395" t="str">
            <v/>
          </cell>
          <cell r="F395" t="str">
            <v/>
          </cell>
        </row>
        <row r="396">
          <cell r="D396" t="str">
            <v/>
          </cell>
          <cell r="E396" t="str">
            <v/>
          </cell>
          <cell r="F396" t="str">
            <v/>
          </cell>
        </row>
        <row r="397">
          <cell r="D397" t="str">
            <v/>
          </cell>
          <cell r="E397" t="str">
            <v/>
          </cell>
          <cell r="F397" t="str">
            <v/>
          </cell>
        </row>
        <row r="398">
          <cell r="D398" t="str">
            <v/>
          </cell>
          <cell r="E398" t="str">
            <v/>
          </cell>
          <cell r="F398" t="str">
            <v/>
          </cell>
        </row>
        <row r="399">
          <cell r="D399" t="str">
            <v/>
          </cell>
          <cell r="E399" t="str">
            <v/>
          </cell>
          <cell r="F399" t="str">
            <v/>
          </cell>
        </row>
        <row r="400">
          <cell r="D400" t="str">
            <v/>
          </cell>
          <cell r="E400" t="str">
            <v/>
          </cell>
          <cell r="F400" t="str">
            <v/>
          </cell>
        </row>
        <row r="401">
          <cell r="D401" t="str">
            <v/>
          </cell>
          <cell r="E401" t="str">
            <v/>
          </cell>
          <cell r="F401" t="str">
            <v/>
          </cell>
        </row>
        <row r="402">
          <cell r="D402" t="str">
            <v/>
          </cell>
          <cell r="E402" t="str">
            <v/>
          </cell>
          <cell r="F402" t="str">
            <v/>
          </cell>
        </row>
        <row r="403">
          <cell r="D403" t="str">
            <v/>
          </cell>
          <cell r="E403" t="str">
            <v/>
          </cell>
          <cell r="F403" t="str">
            <v/>
          </cell>
        </row>
        <row r="404">
          <cell r="D404" t="str">
            <v/>
          </cell>
          <cell r="E404" t="str">
            <v/>
          </cell>
          <cell r="F404" t="str">
            <v/>
          </cell>
        </row>
        <row r="405">
          <cell r="D405" t="str">
            <v/>
          </cell>
          <cell r="E405" t="str">
            <v/>
          </cell>
          <cell r="F405" t="str">
            <v/>
          </cell>
        </row>
        <row r="406">
          <cell r="D406" t="str">
            <v/>
          </cell>
          <cell r="E406" t="str">
            <v/>
          </cell>
          <cell r="F406" t="str">
            <v/>
          </cell>
        </row>
        <row r="407">
          <cell r="D407" t="str">
            <v/>
          </cell>
          <cell r="E407" t="str">
            <v/>
          </cell>
          <cell r="F407" t="str">
            <v/>
          </cell>
        </row>
        <row r="408">
          <cell r="D408" t="str">
            <v/>
          </cell>
          <cell r="E408" t="str">
            <v/>
          </cell>
          <cell r="F408" t="str">
            <v/>
          </cell>
        </row>
        <row r="409">
          <cell r="D409" t="str">
            <v/>
          </cell>
          <cell r="E409" t="str">
            <v/>
          </cell>
          <cell r="F409" t="str">
            <v/>
          </cell>
        </row>
        <row r="410">
          <cell r="D410" t="str">
            <v/>
          </cell>
          <cell r="E410" t="str">
            <v/>
          </cell>
          <cell r="F410" t="str">
            <v/>
          </cell>
        </row>
        <row r="411">
          <cell r="D411" t="str">
            <v/>
          </cell>
          <cell r="E411" t="str">
            <v/>
          </cell>
          <cell r="F411" t="str">
            <v/>
          </cell>
        </row>
        <row r="412">
          <cell r="D412" t="str">
            <v/>
          </cell>
          <cell r="E412" t="str">
            <v/>
          </cell>
          <cell r="F412" t="str">
            <v/>
          </cell>
        </row>
        <row r="413">
          <cell r="D413" t="str">
            <v/>
          </cell>
          <cell r="E413" t="str">
            <v/>
          </cell>
          <cell r="F413" t="str">
            <v/>
          </cell>
        </row>
        <row r="414">
          <cell r="D414" t="str">
            <v/>
          </cell>
          <cell r="E414" t="str">
            <v/>
          </cell>
          <cell r="F414" t="str">
            <v/>
          </cell>
        </row>
        <row r="415">
          <cell r="D415" t="str">
            <v/>
          </cell>
          <cell r="E415" t="str">
            <v/>
          </cell>
          <cell r="F415" t="str">
            <v/>
          </cell>
        </row>
        <row r="416">
          <cell r="D416" t="str">
            <v/>
          </cell>
          <cell r="E416" t="str">
            <v/>
          </cell>
          <cell r="F416" t="str">
            <v/>
          </cell>
        </row>
        <row r="417">
          <cell r="D417" t="str">
            <v/>
          </cell>
          <cell r="E417" t="str">
            <v/>
          </cell>
          <cell r="F417" t="str">
            <v/>
          </cell>
        </row>
        <row r="418">
          <cell r="D418" t="str">
            <v/>
          </cell>
          <cell r="E418" t="str">
            <v/>
          </cell>
          <cell r="F418" t="str">
            <v/>
          </cell>
        </row>
        <row r="419">
          <cell r="D419" t="str">
            <v/>
          </cell>
          <cell r="E419" t="str">
            <v/>
          </cell>
          <cell r="F419" t="str">
            <v/>
          </cell>
        </row>
        <row r="420">
          <cell r="D420" t="str">
            <v/>
          </cell>
          <cell r="E420" t="str">
            <v/>
          </cell>
          <cell r="F420" t="str">
            <v/>
          </cell>
        </row>
        <row r="421">
          <cell r="D421" t="str">
            <v/>
          </cell>
          <cell r="E421" t="str">
            <v/>
          </cell>
          <cell r="F421" t="str">
            <v/>
          </cell>
        </row>
        <row r="422">
          <cell r="D422" t="str">
            <v/>
          </cell>
          <cell r="E422" t="str">
            <v/>
          </cell>
          <cell r="F422" t="str">
            <v/>
          </cell>
        </row>
        <row r="423">
          <cell r="D423" t="str">
            <v/>
          </cell>
          <cell r="E423" t="str">
            <v/>
          </cell>
          <cell r="F423" t="str">
            <v/>
          </cell>
        </row>
        <row r="424">
          <cell r="D424" t="str">
            <v/>
          </cell>
          <cell r="E424" t="str">
            <v/>
          </cell>
          <cell r="F424" t="str">
            <v/>
          </cell>
        </row>
        <row r="425">
          <cell r="D425" t="str">
            <v/>
          </cell>
          <cell r="E425" t="str">
            <v/>
          </cell>
          <cell r="F425" t="str">
            <v/>
          </cell>
        </row>
        <row r="426">
          <cell r="D426" t="str">
            <v/>
          </cell>
          <cell r="E426" t="str">
            <v/>
          </cell>
          <cell r="F426" t="str">
            <v/>
          </cell>
        </row>
        <row r="427">
          <cell r="D427" t="str">
            <v/>
          </cell>
          <cell r="E427" t="str">
            <v/>
          </cell>
          <cell r="F427" t="str">
            <v/>
          </cell>
        </row>
        <row r="428">
          <cell r="D428" t="str">
            <v/>
          </cell>
          <cell r="E428" t="str">
            <v/>
          </cell>
          <cell r="F428" t="str">
            <v/>
          </cell>
        </row>
        <row r="429">
          <cell r="D429" t="str">
            <v/>
          </cell>
          <cell r="E429" t="str">
            <v/>
          </cell>
          <cell r="F429" t="str">
            <v/>
          </cell>
        </row>
        <row r="430">
          <cell r="D430" t="str">
            <v/>
          </cell>
          <cell r="E430" t="str">
            <v/>
          </cell>
          <cell r="F430" t="str">
            <v/>
          </cell>
        </row>
        <row r="431">
          <cell r="D431" t="str">
            <v/>
          </cell>
          <cell r="E431" t="str">
            <v/>
          </cell>
          <cell r="F431" t="str">
            <v/>
          </cell>
        </row>
        <row r="432">
          <cell r="D432" t="str">
            <v/>
          </cell>
          <cell r="E432" t="str">
            <v/>
          </cell>
          <cell r="F432" t="str">
            <v/>
          </cell>
        </row>
        <row r="433">
          <cell r="D433" t="str">
            <v/>
          </cell>
          <cell r="E433" t="str">
            <v/>
          </cell>
          <cell r="F433" t="str">
            <v/>
          </cell>
        </row>
        <row r="434">
          <cell r="D434" t="str">
            <v/>
          </cell>
          <cell r="E434" t="str">
            <v/>
          </cell>
          <cell r="F434" t="str">
            <v/>
          </cell>
        </row>
        <row r="435">
          <cell r="D435" t="str">
            <v/>
          </cell>
          <cell r="E435" t="str">
            <v/>
          </cell>
          <cell r="F435" t="str">
            <v/>
          </cell>
        </row>
        <row r="436">
          <cell r="D436" t="str">
            <v/>
          </cell>
          <cell r="E436" t="str">
            <v/>
          </cell>
          <cell r="F436" t="str">
            <v/>
          </cell>
        </row>
        <row r="437">
          <cell r="D437" t="str">
            <v/>
          </cell>
          <cell r="E437" t="str">
            <v/>
          </cell>
          <cell r="F437" t="str">
            <v/>
          </cell>
        </row>
        <row r="438">
          <cell r="D438" t="str">
            <v/>
          </cell>
          <cell r="E438" t="str">
            <v/>
          </cell>
          <cell r="F438" t="str">
            <v/>
          </cell>
        </row>
        <row r="439">
          <cell r="D439" t="str">
            <v/>
          </cell>
          <cell r="E439" t="str">
            <v/>
          </cell>
          <cell r="F439" t="str">
            <v/>
          </cell>
        </row>
        <row r="440">
          <cell r="D440" t="str">
            <v/>
          </cell>
          <cell r="E440" t="str">
            <v/>
          </cell>
          <cell r="F440" t="str">
            <v/>
          </cell>
        </row>
        <row r="441">
          <cell r="D441" t="str">
            <v/>
          </cell>
          <cell r="E441" t="str">
            <v/>
          </cell>
          <cell r="F441" t="str">
            <v/>
          </cell>
        </row>
        <row r="442">
          <cell r="D442" t="str">
            <v/>
          </cell>
          <cell r="E442" t="str">
            <v/>
          </cell>
          <cell r="F442" t="str">
            <v/>
          </cell>
        </row>
        <row r="443">
          <cell r="D443" t="str">
            <v/>
          </cell>
          <cell r="E443" t="str">
            <v/>
          </cell>
          <cell r="F443" t="str">
            <v/>
          </cell>
        </row>
        <row r="444">
          <cell r="D444" t="str">
            <v/>
          </cell>
          <cell r="E444" t="str">
            <v/>
          </cell>
          <cell r="F444" t="str">
            <v/>
          </cell>
        </row>
        <row r="445">
          <cell r="D445" t="str">
            <v/>
          </cell>
          <cell r="E445" t="str">
            <v/>
          </cell>
          <cell r="F445" t="str">
            <v/>
          </cell>
        </row>
        <row r="446">
          <cell r="D446" t="str">
            <v/>
          </cell>
          <cell r="E446" t="str">
            <v/>
          </cell>
          <cell r="F446" t="str">
            <v/>
          </cell>
        </row>
        <row r="447">
          <cell r="D447" t="str">
            <v/>
          </cell>
          <cell r="E447" t="str">
            <v/>
          </cell>
          <cell r="F447" t="str">
            <v/>
          </cell>
        </row>
        <row r="448">
          <cell r="D448" t="str">
            <v/>
          </cell>
          <cell r="E448" t="str">
            <v/>
          </cell>
          <cell r="F448" t="str">
            <v/>
          </cell>
        </row>
        <row r="449">
          <cell r="D449" t="str">
            <v/>
          </cell>
          <cell r="E449" t="str">
            <v/>
          </cell>
          <cell r="F449" t="str">
            <v/>
          </cell>
        </row>
        <row r="450">
          <cell r="D450" t="str">
            <v/>
          </cell>
          <cell r="E450" t="str">
            <v/>
          </cell>
          <cell r="F450" t="str">
            <v/>
          </cell>
        </row>
        <row r="451">
          <cell r="D451" t="str">
            <v/>
          </cell>
          <cell r="E451" t="str">
            <v/>
          </cell>
          <cell r="F451" t="str">
            <v/>
          </cell>
        </row>
        <row r="452">
          <cell r="D452" t="str">
            <v/>
          </cell>
          <cell r="E452" t="str">
            <v/>
          </cell>
          <cell r="F452" t="str">
            <v/>
          </cell>
        </row>
        <row r="453">
          <cell r="D453" t="str">
            <v/>
          </cell>
          <cell r="E453" t="str">
            <v/>
          </cell>
          <cell r="F453" t="str">
            <v/>
          </cell>
        </row>
        <row r="454">
          <cell r="D454" t="str">
            <v/>
          </cell>
          <cell r="E454" t="str">
            <v/>
          </cell>
          <cell r="F454" t="str">
            <v/>
          </cell>
        </row>
        <row r="455">
          <cell r="D455" t="str">
            <v/>
          </cell>
          <cell r="E455" t="str">
            <v/>
          </cell>
          <cell r="F455" t="str">
            <v/>
          </cell>
        </row>
        <row r="456">
          <cell r="D456" t="str">
            <v/>
          </cell>
          <cell r="E456" t="str">
            <v/>
          </cell>
          <cell r="F456" t="str">
            <v/>
          </cell>
        </row>
        <row r="457">
          <cell r="D457" t="str">
            <v/>
          </cell>
          <cell r="E457" t="str">
            <v/>
          </cell>
          <cell r="F457" t="str">
            <v/>
          </cell>
        </row>
        <row r="458">
          <cell r="D458" t="str">
            <v/>
          </cell>
          <cell r="E458" t="str">
            <v/>
          </cell>
          <cell r="F458" t="str">
            <v/>
          </cell>
        </row>
        <row r="459">
          <cell r="D459" t="str">
            <v/>
          </cell>
          <cell r="E459" t="str">
            <v/>
          </cell>
          <cell r="F459" t="str">
            <v/>
          </cell>
        </row>
        <row r="460">
          <cell r="D460" t="str">
            <v/>
          </cell>
          <cell r="E460" t="str">
            <v/>
          </cell>
          <cell r="F460" t="str">
            <v/>
          </cell>
        </row>
        <row r="461">
          <cell r="D461" t="str">
            <v/>
          </cell>
          <cell r="E461" t="str">
            <v/>
          </cell>
          <cell r="F461" t="str">
            <v/>
          </cell>
        </row>
        <row r="462">
          <cell r="D462" t="str">
            <v/>
          </cell>
          <cell r="E462" t="str">
            <v/>
          </cell>
          <cell r="F462" t="str">
            <v/>
          </cell>
        </row>
        <row r="463">
          <cell r="D463" t="str">
            <v/>
          </cell>
          <cell r="E463" t="str">
            <v/>
          </cell>
          <cell r="F463" t="str">
            <v/>
          </cell>
        </row>
        <row r="464">
          <cell r="D464" t="str">
            <v/>
          </cell>
          <cell r="E464" t="str">
            <v/>
          </cell>
          <cell r="F464" t="str">
            <v/>
          </cell>
        </row>
        <row r="465">
          <cell r="D465" t="str">
            <v/>
          </cell>
          <cell r="E465" t="str">
            <v/>
          </cell>
          <cell r="F465" t="str">
            <v/>
          </cell>
        </row>
        <row r="466">
          <cell r="D466" t="str">
            <v/>
          </cell>
          <cell r="E466" t="str">
            <v/>
          </cell>
          <cell r="F466" t="str">
            <v/>
          </cell>
        </row>
        <row r="467">
          <cell r="D467" t="str">
            <v/>
          </cell>
          <cell r="E467" t="str">
            <v/>
          </cell>
          <cell r="F467" t="str">
            <v/>
          </cell>
        </row>
        <row r="468">
          <cell r="D468" t="str">
            <v/>
          </cell>
          <cell r="E468" t="str">
            <v/>
          </cell>
          <cell r="F468" t="str">
            <v/>
          </cell>
        </row>
        <row r="469">
          <cell r="D469" t="str">
            <v/>
          </cell>
          <cell r="E469" t="str">
            <v/>
          </cell>
          <cell r="F469" t="str">
            <v/>
          </cell>
        </row>
        <row r="470">
          <cell r="D470" t="str">
            <v/>
          </cell>
          <cell r="E470" t="str">
            <v/>
          </cell>
          <cell r="F470" t="str">
            <v/>
          </cell>
        </row>
        <row r="471">
          <cell r="D471" t="str">
            <v/>
          </cell>
          <cell r="E471" t="str">
            <v/>
          </cell>
          <cell r="F471" t="str">
            <v/>
          </cell>
        </row>
        <row r="472">
          <cell r="D472" t="str">
            <v/>
          </cell>
          <cell r="E472" t="str">
            <v/>
          </cell>
          <cell r="F472" t="str">
            <v/>
          </cell>
        </row>
        <row r="473">
          <cell r="D473" t="str">
            <v/>
          </cell>
          <cell r="E473" t="str">
            <v/>
          </cell>
          <cell r="F473" t="str">
            <v/>
          </cell>
        </row>
        <row r="474">
          <cell r="D474" t="str">
            <v/>
          </cell>
          <cell r="E474" t="str">
            <v/>
          </cell>
          <cell r="F474" t="str">
            <v/>
          </cell>
        </row>
        <row r="475">
          <cell r="D475" t="str">
            <v/>
          </cell>
          <cell r="E475" t="str">
            <v/>
          </cell>
          <cell r="F475" t="str">
            <v/>
          </cell>
        </row>
        <row r="476">
          <cell r="D476" t="str">
            <v/>
          </cell>
          <cell r="E476" t="str">
            <v/>
          </cell>
          <cell r="F476" t="str">
            <v/>
          </cell>
        </row>
        <row r="477">
          <cell r="D477" t="str">
            <v/>
          </cell>
          <cell r="E477" t="str">
            <v/>
          </cell>
          <cell r="F477" t="str">
            <v/>
          </cell>
        </row>
        <row r="478">
          <cell r="D478" t="str">
            <v/>
          </cell>
          <cell r="E478" t="str">
            <v/>
          </cell>
          <cell r="F478" t="str">
            <v/>
          </cell>
        </row>
        <row r="479">
          <cell r="D479" t="str">
            <v/>
          </cell>
          <cell r="E479" t="str">
            <v/>
          </cell>
          <cell r="F479" t="str">
            <v/>
          </cell>
        </row>
        <row r="480">
          <cell r="D480" t="str">
            <v/>
          </cell>
          <cell r="E480" t="str">
            <v/>
          </cell>
          <cell r="F480" t="str">
            <v/>
          </cell>
        </row>
        <row r="481">
          <cell r="D481" t="str">
            <v/>
          </cell>
          <cell r="E481" t="str">
            <v/>
          </cell>
          <cell r="F481" t="str">
            <v/>
          </cell>
        </row>
        <row r="482">
          <cell r="D482" t="str">
            <v/>
          </cell>
          <cell r="E482" t="str">
            <v/>
          </cell>
          <cell r="F482" t="str">
            <v/>
          </cell>
        </row>
        <row r="483">
          <cell r="D483" t="str">
            <v/>
          </cell>
          <cell r="E483" t="str">
            <v/>
          </cell>
          <cell r="F483" t="str">
            <v/>
          </cell>
        </row>
        <row r="484">
          <cell r="D484" t="str">
            <v/>
          </cell>
          <cell r="E484" t="str">
            <v/>
          </cell>
          <cell r="F484" t="str">
            <v/>
          </cell>
        </row>
        <row r="485">
          <cell r="D485" t="str">
            <v/>
          </cell>
          <cell r="E485" t="str">
            <v/>
          </cell>
          <cell r="F485" t="str">
            <v/>
          </cell>
        </row>
        <row r="486">
          <cell r="D486" t="str">
            <v/>
          </cell>
          <cell r="E486" t="str">
            <v/>
          </cell>
          <cell r="F486" t="str">
            <v/>
          </cell>
        </row>
        <row r="487">
          <cell r="D487" t="str">
            <v/>
          </cell>
          <cell r="E487" t="str">
            <v/>
          </cell>
          <cell r="F487" t="str">
            <v/>
          </cell>
        </row>
        <row r="488">
          <cell r="D488" t="str">
            <v/>
          </cell>
          <cell r="E488" t="str">
            <v/>
          </cell>
          <cell r="F488" t="str">
            <v/>
          </cell>
        </row>
        <row r="489">
          <cell r="D489" t="str">
            <v/>
          </cell>
          <cell r="E489" t="str">
            <v/>
          </cell>
          <cell r="F489" t="str">
            <v/>
          </cell>
        </row>
        <row r="490">
          <cell r="D490" t="str">
            <v/>
          </cell>
          <cell r="E490" t="str">
            <v/>
          </cell>
          <cell r="F490" t="str">
            <v/>
          </cell>
        </row>
        <row r="491">
          <cell r="D491" t="str">
            <v/>
          </cell>
          <cell r="E491" t="str">
            <v/>
          </cell>
          <cell r="F491" t="str">
            <v/>
          </cell>
        </row>
        <row r="492">
          <cell r="D492" t="str">
            <v/>
          </cell>
          <cell r="E492" t="str">
            <v/>
          </cell>
          <cell r="F492" t="str">
            <v/>
          </cell>
        </row>
        <row r="493">
          <cell r="D493" t="str">
            <v/>
          </cell>
          <cell r="E493" t="str">
            <v/>
          </cell>
          <cell r="F493" t="str">
            <v/>
          </cell>
        </row>
        <row r="494">
          <cell r="D494" t="str">
            <v/>
          </cell>
          <cell r="E494" t="str">
            <v/>
          </cell>
          <cell r="F494" t="str">
            <v/>
          </cell>
        </row>
        <row r="495">
          <cell r="D495" t="str">
            <v/>
          </cell>
          <cell r="E495" t="str">
            <v/>
          </cell>
          <cell r="F495" t="str">
            <v/>
          </cell>
        </row>
        <row r="496">
          <cell r="D496" t="str">
            <v/>
          </cell>
          <cell r="E496" t="str">
            <v/>
          </cell>
          <cell r="F496" t="str">
            <v/>
          </cell>
        </row>
        <row r="497">
          <cell r="D497" t="str">
            <v/>
          </cell>
          <cell r="E497" t="str">
            <v/>
          </cell>
          <cell r="F497" t="str">
            <v/>
          </cell>
        </row>
        <row r="498">
          <cell r="D498" t="str">
            <v/>
          </cell>
          <cell r="E498" t="str">
            <v/>
          </cell>
          <cell r="F49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2">
    <tabColor rgb="FFFFFF00"/>
  </sheetPr>
  <dimension ref="A1:BS794"/>
  <sheetViews>
    <sheetView showGridLines="0" tabSelected="1" view="pageBreakPreview" zoomScale="85" zoomScaleNormal="85" zoomScaleSheetLayoutView="85" workbookViewId="0">
      <selection activeCell="K11" sqref="K11:M11"/>
    </sheetView>
  </sheetViews>
  <sheetFormatPr defaultColWidth="9" defaultRowHeight="18"/>
  <cols>
    <col min="1" max="1" width="9" style="1"/>
    <col min="2" max="13" width="5.75" style="1" customWidth="1"/>
    <col min="14" max="15" width="4.625" style="1" customWidth="1"/>
    <col min="16" max="17" width="5.75" style="1" customWidth="1"/>
    <col min="18" max="20" width="5.375" style="1" customWidth="1"/>
    <col min="21" max="21" width="5.5" style="1" customWidth="1"/>
    <col min="22" max="22" width="2" style="1" customWidth="1"/>
    <col min="23" max="25" width="4.875" style="1" customWidth="1"/>
    <col min="26" max="29" width="5.75" style="1" customWidth="1"/>
    <col min="30" max="30" width="5.625" style="1" customWidth="1"/>
    <col min="31" max="31" width="5.75" style="1" customWidth="1"/>
    <col min="32" max="33" width="5.5" style="1" customWidth="1"/>
    <col min="34" max="35" width="4.5" style="1" customWidth="1"/>
    <col min="36" max="36" width="4.875" style="1" hidden="1" customWidth="1" outlineLevel="1"/>
    <col min="37" max="37" width="9.625" style="1" hidden="1" customWidth="1" outlineLevel="1"/>
    <col min="38" max="38" width="24" style="1" hidden="1" customWidth="1" outlineLevel="1"/>
    <col min="39" max="39" width="11" style="1" customWidth="1" collapsed="1"/>
    <col min="40" max="48" width="4.875" style="1" customWidth="1"/>
    <col min="49" max="16384" width="9" style="1"/>
  </cols>
  <sheetData>
    <row r="1" spans="1:71" ht="40.5" customHeight="1">
      <c r="A1" s="2"/>
      <c r="B1" s="3" t="s">
        <v>2</v>
      </c>
      <c r="C1" s="3"/>
      <c r="D1" s="9"/>
      <c r="E1" s="9"/>
      <c r="F1" s="35" t="s">
        <v>29</v>
      </c>
      <c r="G1" s="35"/>
      <c r="H1" s="35"/>
      <c r="I1" s="35"/>
      <c r="J1" s="35"/>
      <c r="K1" s="35"/>
      <c r="L1" s="35"/>
      <c r="M1" s="35"/>
      <c r="N1" s="35"/>
      <c r="O1" s="53"/>
      <c r="P1" s="9"/>
      <c r="Q1" s="9"/>
      <c r="R1" s="67"/>
      <c r="S1" s="9"/>
      <c r="T1" s="9"/>
      <c r="U1" s="9"/>
      <c r="V1" s="9"/>
      <c r="W1" s="9"/>
      <c r="X1" s="9"/>
      <c r="Y1" s="9"/>
      <c r="Z1" s="9"/>
      <c r="AA1" s="9"/>
      <c r="AB1" s="9"/>
      <c r="AC1" s="9"/>
      <c r="AD1" s="7" t="s">
        <v>77</v>
      </c>
      <c r="AE1" s="7"/>
      <c r="AF1" s="7"/>
      <c r="AG1" s="7"/>
      <c r="AH1" s="7"/>
      <c r="AI1" s="7"/>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33.75" customHeight="1">
      <c r="A2" s="2"/>
      <c r="B2" s="4" t="s">
        <v>8</v>
      </c>
      <c r="C2" s="4"/>
      <c r="D2" s="4"/>
      <c r="E2" s="4"/>
      <c r="F2" s="9"/>
      <c r="G2" s="9"/>
      <c r="H2" s="9"/>
      <c r="I2" s="9"/>
      <c r="J2" s="9"/>
      <c r="K2" s="9"/>
      <c r="L2" s="9"/>
      <c r="M2" s="9"/>
      <c r="N2" s="9"/>
      <c r="O2" s="54" t="s">
        <v>51</v>
      </c>
      <c r="P2" s="9"/>
      <c r="Q2" s="9"/>
      <c r="R2" s="9"/>
      <c r="S2" s="9"/>
      <c r="T2" s="9"/>
      <c r="U2" s="9"/>
      <c r="V2" s="9"/>
      <c r="W2" s="9"/>
      <c r="X2" s="9"/>
      <c r="Y2" s="9"/>
      <c r="Z2" s="9"/>
      <c r="AA2" s="9"/>
      <c r="AB2" s="9"/>
      <c r="AC2" s="9"/>
      <c r="AD2" s="9"/>
      <c r="AE2" s="9"/>
      <c r="AF2" s="9"/>
      <c r="AG2" s="9"/>
      <c r="AH2" s="9"/>
      <c r="AI2" s="9"/>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21" customHeight="1">
      <c r="A3" s="2"/>
      <c r="B3" s="5" t="s">
        <v>9</v>
      </c>
      <c r="C3" s="16"/>
      <c r="D3" s="16"/>
      <c r="E3" s="31"/>
      <c r="F3" s="7" t="s">
        <v>11</v>
      </c>
      <c r="G3" s="7"/>
      <c r="H3" s="7"/>
      <c r="I3" s="5"/>
      <c r="J3" s="16"/>
      <c r="K3" s="16"/>
      <c r="L3" s="16"/>
      <c r="M3" s="16"/>
      <c r="N3" s="16"/>
      <c r="O3" s="16"/>
      <c r="P3" s="31"/>
      <c r="Q3" s="7" t="s">
        <v>44</v>
      </c>
      <c r="R3" s="7"/>
      <c r="S3" s="72"/>
      <c r="T3" s="78"/>
      <c r="U3" s="78"/>
      <c r="V3" s="78"/>
      <c r="W3" s="78"/>
      <c r="X3" s="93"/>
      <c r="Y3" s="23" t="s">
        <v>54</v>
      </c>
      <c r="Z3" s="7"/>
      <c r="AA3" s="109"/>
      <c r="AB3" s="113"/>
      <c r="AC3" s="117"/>
      <c r="AD3" s="38" t="s">
        <v>78</v>
      </c>
      <c r="AE3" s="7"/>
      <c r="AF3" s="7"/>
      <c r="AG3" s="7"/>
      <c r="AH3" s="7"/>
      <c r="AI3" s="7"/>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row>
    <row r="4" spans="1:71" ht="21" customHeight="1">
      <c r="A4" s="2"/>
      <c r="B4" s="6"/>
      <c r="C4" s="17"/>
      <c r="D4" s="17"/>
      <c r="E4" s="32"/>
      <c r="F4" s="7"/>
      <c r="G4" s="7"/>
      <c r="H4" s="7"/>
      <c r="I4" s="6"/>
      <c r="J4" s="17"/>
      <c r="K4" s="17"/>
      <c r="L4" s="17"/>
      <c r="M4" s="17"/>
      <c r="N4" s="17"/>
      <c r="O4" s="17"/>
      <c r="P4" s="32"/>
      <c r="Q4" s="7"/>
      <c r="R4" s="7"/>
      <c r="S4" s="73"/>
      <c r="T4" s="79"/>
      <c r="U4" s="79"/>
      <c r="V4" s="79"/>
      <c r="W4" s="79"/>
      <c r="X4" s="94"/>
      <c r="Y4" s="23"/>
      <c r="Z4" s="7"/>
      <c r="AA4" s="110"/>
      <c r="AB4" s="114"/>
      <c r="AC4" s="118"/>
      <c r="AD4" s="7"/>
      <c r="AE4" s="7"/>
      <c r="AF4" s="7"/>
      <c r="AG4" s="7"/>
      <c r="AH4" s="7"/>
      <c r="AI4" s="7"/>
      <c r="AK4" s="134" t="e">
        <f>#REF!</f>
        <v>#REF!</v>
      </c>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row>
    <row r="5" spans="1:71" ht="21" customHeight="1">
      <c r="A5" s="2"/>
      <c r="B5" s="5" t="s">
        <v>10</v>
      </c>
      <c r="C5" s="16"/>
      <c r="D5" s="16"/>
      <c r="E5" s="31"/>
      <c r="F5" s="7" t="s">
        <v>11</v>
      </c>
      <c r="G5" s="7"/>
      <c r="H5" s="7"/>
      <c r="I5" s="5" t="s">
        <v>38</v>
      </c>
      <c r="J5" s="16"/>
      <c r="K5" s="16"/>
      <c r="L5" s="16"/>
      <c r="M5" s="16"/>
      <c r="N5" s="16"/>
      <c r="O5" s="16"/>
      <c r="P5" s="31"/>
      <c r="Q5" s="7" t="s">
        <v>44</v>
      </c>
      <c r="R5" s="7"/>
      <c r="S5" s="74" t="s">
        <v>59</v>
      </c>
      <c r="T5" s="80"/>
      <c r="U5" s="80"/>
      <c r="V5" s="80"/>
      <c r="W5" s="80"/>
      <c r="X5" s="95"/>
      <c r="Y5" s="23" t="s">
        <v>54</v>
      </c>
      <c r="Z5" s="7"/>
      <c r="AA5" s="111" t="s">
        <v>56</v>
      </c>
      <c r="AB5" s="115"/>
      <c r="AC5" s="119"/>
      <c r="AD5" s="38" t="s">
        <v>78</v>
      </c>
      <c r="AE5" s="7"/>
      <c r="AF5" s="7"/>
      <c r="AG5" s="7"/>
      <c r="AH5" s="7"/>
      <c r="AI5" s="7"/>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ht="21" customHeight="1">
      <c r="A6" s="2"/>
      <c r="B6" s="6"/>
      <c r="C6" s="17"/>
      <c r="D6" s="17"/>
      <c r="E6" s="32"/>
      <c r="F6" s="7"/>
      <c r="G6" s="7"/>
      <c r="H6" s="7"/>
      <c r="I6" s="6"/>
      <c r="J6" s="17"/>
      <c r="K6" s="17"/>
      <c r="L6" s="17"/>
      <c r="M6" s="17"/>
      <c r="N6" s="17"/>
      <c r="O6" s="17"/>
      <c r="P6" s="32"/>
      <c r="Q6" s="7"/>
      <c r="R6" s="7"/>
      <c r="S6" s="75" t="s">
        <v>60</v>
      </c>
      <c r="T6" s="81"/>
      <c r="U6" s="81"/>
      <c r="V6" s="81"/>
      <c r="W6" s="81"/>
      <c r="X6" s="96"/>
      <c r="Y6" s="23"/>
      <c r="Z6" s="7"/>
      <c r="AA6" s="112"/>
      <c r="AB6" s="116"/>
      <c r="AC6" s="120"/>
      <c r="AD6" s="7"/>
      <c r="AE6" s="7"/>
      <c r="AF6" s="7"/>
      <c r="AG6" s="7"/>
      <c r="AH6" s="7"/>
      <c r="AI6" s="7"/>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9.75" customHeight="1">
      <c r="A7" s="2"/>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21" customHeight="1">
      <c r="A8" s="2"/>
      <c r="B8" s="7" t="s">
        <v>3</v>
      </c>
      <c r="C8" s="7"/>
      <c r="D8" s="7"/>
      <c r="E8" s="7"/>
      <c r="F8" s="7"/>
      <c r="G8" s="7"/>
      <c r="H8" s="7"/>
      <c r="I8" s="7"/>
      <c r="J8" s="7"/>
      <c r="K8" s="11" t="s">
        <v>42</v>
      </c>
      <c r="L8" s="11"/>
      <c r="M8" s="11"/>
      <c r="N8" s="11"/>
      <c r="O8" s="11"/>
      <c r="P8" s="11"/>
      <c r="Q8" s="11"/>
      <c r="R8" s="11" t="s">
        <v>57</v>
      </c>
      <c r="S8" s="11"/>
      <c r="T8" s="11"/>
      <c r="U8" s="11"/>
      <c r="V8" s="11"/>
      <c r="W8" s="11"/>
      <c r="X8" s="11"/>
      <c r="Y8" s="11"/>
      <c r="Z8" s="7" t="s">
        <v>4</v>
      </c>
      <c r="AA8" s="7"/>
      <c r="AB8" s="7"/>
      <c r="AC8" s="7"/>
      <c r="AD8" s="7"/>
      <c r="AE8" s="7"/>
      <c r="AF8" s="5" t="s">
        <v>84</v>
      </c>
      <c r="AG8" s="31"/>
      <c r="AH8" s="5" t="s">
        <v>52</v>
      </c>
      <c r="AI8" s="31"/>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21" customHeight="1">
      <c r="A9" s="2"/>
      <c r="B9" s="7" t="s">
        <v>6</v>
      </c>
      <c r="C9" s="7"/>
      <c r="D9" s="7"/>
      <c r="E9" s="7"/>
      <c r="F9" s="7"/>
      <c r="G9" s="7"/>
      <c r="H9" s="38" t="s">
        <v>37</v>
      </c>
      <c r="I9" s="38" t="s">
        <v>39</v>
      </c>
      <c r="J9" s="7"/>
      <c r="K9" s="38" t="s">
        <v>47</v>
      </c>
      <c r="L9" s="7"/>
      <c r="M9" s="7"/>
      <c r="N9" s="7" t="s">
        <v>40</v>
      </c>
      <c r="O9" s="7"/>
      <c r="P9" s="38" t="s">
        <v>26</v>
      </c>
      <c r="Q9" s="7"/>
      <c r="R9" s="38" t="s">
        <v>58</v>
      </c>
      <c r="S9" s="7"/>
      <c r="T9" s="7"/>
      <c r="U9" s="7" t="s">
        <v>40</v>
      </c>
      <c r="V9" s="7"/>
      <c r="W9" s="38" t="s">
        <v>26</v>
      </c>
      <c r="X9" s="7"/>
      <c r="Y9" s="7"/>
      <c r="Z9" s="38" t="s">
        <v>34</v>
      </c>
      <c r="AA9" s="7"/>
      <c r="AB9" s="7" t="s">
        <v>73</v>
      </c>
      <c r="AC9" s="7"/>
      <c r="AD9" s="38" t="s">
        <v>79</v>
      </c>
      <c r="AE9" s="7"/>
      <c r="AF9" s="127"/>
      <c r="AG9" s="130"/>
      <c r="AH9" s="127"/>
      <c r="AI9" s="130"/>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21" customHeight="1">
      <c r="A10" s="2"/>
      <c r="B10" s="7" t="s">
        <v>12</v>
      </c>
      <c r="C10" s="7"/>
      <c r="D10" s="7" t="s">
        <v>23</v>
      </c>
      <c r="E10" s="7"/>
      <c r="F10" s="7" t="s">
        <v>30</v>
      </c>
      <c r="G10" s="7"/>
      <c r="H10" s="7"/>
      <c r="I10" s="7"/>
      <c r="J10" s="7"/>
      <c r="K10" s="7"/>
      <c r="L10" s="7"/>
      <c r="M10" s="7"/>
      <c r="N10" s="7"/>
      <c r="O10" s="7"/>
      <c r="P10" s="7"/>
      <c r="Q10" s="7"/>
      <c r="R10" s="7"/>
      <c r="S10" s="7"/>
      <c r="T10" s="7"/>
      <c r="U10" s="7"/>
      <c r="V10" s="7"/>
      <c r="W10" s="7"/>
      <c r="X10" s="7"/>
      <c r="Y10" s="7"/>
      <c r="Z10" s="7"/>
      <c r="AA10" s="7"/>
      <c r="AB10" s="7"/>
      <c r="AC10" s="7"/>
      <c r="AD10" s="7"/>
      <c r="AE10" s="7"/>
      <c r="AF10" s="6"/>
      <c r="AG10" s="32"/>
      <c r="AH10" s="6"/>
      <c r="AI10" s="3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33.75" customHeight="1">
      <c r="A11" s="2"/>
      <c r="B11" s="8"/>
      <c r="C11" s="18"/>
      <c r="D11" s="8"/>
      <c r="E11" s="18"/>
      <c r="F11" s="8"/>
      <c r="G11" s="18"/>
      <c r="H11" s="45"/>
      <c r="I11" s="46"/>
      <c r="J11" s="48"/>
      <c r="K11" s="8"/>
      <c r="L11" s="29"/>
      <c r="M11" s="18"/>
      <c r="N11" s="50"/>
      <c r="O11" s="55"/>
      <c r="P11" s="63"/>
      <c r="Q11" s="63"/>
      <c r="R11" s="68"/>
      <c r="S11" s="68"/>
      <c r="T11" s="68"/>
      <c r="U11" s="63"/>
      <c r="V11" s="63"/>
      <c r="W11" s="63"/>
      <c r="X11" s="63"/>
      <c r="Y11" s="63"/>
      <c r="Z11" s="45"/>
      <c r="AA11" s="45"/>
      <c r="AB11" s="8"/>
      <c r="AC11" s="18"/>
      <c r="AD11" s="125"/>
      <c r="AE11" s="125"/>
      <c r="AF11" s="128"/>
      <c r="AG11" s="131"/>
      <c r="AH11" s="129"/>
      <c r="AI11" s="132"/>
      <c r="AK11" s="135"/>
      <c r="AL11" s="135"/>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33.75" customHeight="1">
      <c r="A12" s="2"/>
      <c r="B12" s="8"/>
      <c r="C12" s="18"/>
      <c r="D12" s="8"/>
      <c r="E12" s="18"/>
      <c r="F12" s="8"/>
      <c r="G12" s="18"/>
      <c r="H12" s="45"/>
      <c r="I12" s="46"/>
      <c r="J12" s="48"/>
      <c r="K12" s="8"/>
      <c r="L12" s="29"/>
      <c r="M12" s="18"/>
      <c r="N12" s="50"/>
      <c r="O12" s="55"/>
      <c r="P12" s="63"/>
      <c r="Q12" s="63"/>
      <c r="R12" s="68"/>
      <c r="S12" s="68"/>
      <c r="T12" s="68"/>
      <c r="U12" s="63"/>
      <c r="V12" s="63"/>
      <c r="W12" s="63"/>
      <c r="X12" s="63"/>
      <c r="Y12" s="63"/>
      <c r="Z12" s="45"/>
      <c r="AA12" s="45"/>
      <c r="AB12" s="8"/>
      <c r="AC12" s="18"/>
      <c r="AD12" s="125"/>
      <c r="AE12" s="125"/>
      <c r="AF12" s="129"/>
      <c r="AG12" s="132"/>
      <c r="AH12" s="129"/>
      <c r="AI12" s="132"/>
      <c r="AK12" s="135"/>
      <c r="AL12" s="135"/>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33.75" customHeight="1">
      <c r="A13" s="2"/>
      <c r="B13" s="8"/>
      <c r="C13" s="18"/>
      <c r="D13" s="8"/>
      <c r="E13" s="18"/>
      <c r="F13" s="8"/>
      <c r="G13" s="18"/>
      <c r="H13" s="45"/>
      <c r="I13" s="46"/>
      <c r="J13" s="48"/>
      <c r="K13" s="8"/>
      <c r="L13" s="29"/>
      <c r="M13" s="18"/>
      <c r="N13" s="50"/>
      <c r="O13" s="55"/>
      <c r="P13" s="63"/>
      <c r="Q13" s="63"/>
      <c r="R13" s="68"/>
      <c r="S13" s="68"/>
      <c r="T13" s="68"/>
      <c r="U13" s="63"/>
      <c r="V13" s="63"/>
      <c r="W13" s="63"/>
      <c r="X13" s="63"/>
      <c r="Y13" s="63"/>
      <c r="Z13" s="45"/>
      <c r="AA13" s="45"/>
      <c r="AB13" s="8"/>
      <c r="AC13" s="18"/>
      <c r="AD13" s="125"/>
      <c r="AE13" s="125"/>
      <c r="AF13" s="129"/>
      <c r="AG13" s="132"/>
      <c r="AH13" s="129"/>
      <c r="AI13" s="132"/>
      <c r="AK13" s="135"/>
      <c r="AL13" s="135"/>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33.75" customHeight="1">
      <c r="A14" s="2"/>
      <c r="B14" s="8"/>
      <c r="C14" s="18"/>
      <c r="D14" s="8"/>
      <c r="E14" s="18"/>
      <c r="F14" s="8"/>
      <c r="G14" s="18"/>
      <c r="H14" s="45"/>
      <c r="I14" s="46"/>
      <c r="J14" s="48"/>
      <c r="K14" s="8"/>
      <c r="L14" s="29"/>
      <c r="M14" s="18"/>
      <c r="N14" s="50"/>
      <c r="O14" s="55"/>
      <c r="P14" s="63"/>
      <c r="Q14" s="63"/>
      <c r="R14" s="68"/>
      <c r="S14" s="68"/>
      <c r="T14" s="68"/>
      <c r="U14" s="63"/>
      <c r="V14" s="63"/>
      <c r="W14" s="63"/>
      <c r="X14" s="63"/>
      <c r="Y14" s="63"/>
      <c r="Z14" s="45"/>
      <c r="AA14" s="45"/>
      <c r="AB14" s="8"/>
      <c r="AC14" s="18"/>
      <c r="AD14" s="125"/>
      <c r="AE14" s="125"/>
      <c r="AF14" s="129"/>
      <c r="AG14" s="132"/>
      <c r="AH14" s="129"/>
      <c r="AI14" s="132"/>
      <c r="AK14" s="135"/>
      <c r="AL14" s="135"/>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33.75" customHeight="1">
      <c r="A15" s="2"/>
      <c r="B15" s="8"/>
      <c r="C15" s="18"/>
      <c r="D15" s="8"/>
      <c r="E15" s="18"/>
      <c r="F15" s="8"/>
      <c r="G15" s="18"/>
      <c r="H15" s="45"/>
      <c r="I15" s="46"/>
      <c r="J15" s="48"/>
      <c r="K15" s="8"/>
      <c r="L15" s="29"/>
      <c r="M15" s="18"/>
      <c r="N15" s="50"/>
      <c r="O15" s="55"/>
      <c r="P15" s="63"/>
      <c r="Q15" s="63"/>
      <c r="R15" s="68"/>
      <c r="S15" s="68"/>
      <c r="T15" s="68"/>
      <c r="U15" s="63"/>
      <c r="V15" s="63"/>
      <c r="W15" s="63"/>
      <c r="X15" s="63"/>
      <c r="Y15" s="63"/>
      <c r="Z15" s="45"/>
      <c r="AA15" s="45"/>
      <c r="AB15" s="8"/>
      <c r="AC15" s="18"/>
      <c r="AD15" s="125"/>
      <c r="AE15" s="125"/>
      <c r="AF15" s="129"/>
      <c r="AG15" s="132"/>
      <c r="AH15" s="129"/>
      <c r="AI15" s="132"/>
      <c r="AK15" s="135"/>
      <c r="AL15" s="135"/>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33.75" customHeight="1">
      <c r="A16" s="2"/>
      <c r="B16" s="8"/>
      <c r="C16" s="18"/>
      <c r="D16" s="8"/>
      <c r="E16" s="18"/>
      <c r="F16" s="8"/>
      <c r="G16" s="18"/>
      <c r="H16" s="45"/>
      <c r="I16" s="46"/>
      <c r="J16" s="48"/>
      <c r="K16" s="8"/>
      <c r="L16" s="29"/>
      <c r="M16" s="18"/>
      <c r="N16" s="50"/>
      <c r="O16" s="55"/>
      <c r="P16" s="63"/>
      <c r="Q16" s="63"/>
      <c r="R16" s="68"/>
      <c r="S16" s="68"/>
      <c r="T16" s="68"/>
      <c r="U16" s="63"/>
      <c r="V16" s="63"/>
      <c r="W16" s="63"/>
      <c r="X16" s="63"/>
      <c r="Y16" s="63"/>
      <c r="Z16" s="45"/>
      <c r="AA16" s="45"/>
      <c r="AB16" s="8"/>
      <c r="AC16" s="18"/>
      <c r="AD16" s="125"/>
      <c r="AE16" s="125"/>
      <c r="AF16" s="129"/>
      <c r="AG16" s="132"/>
      <c r="AH16" s="129"/>
      <c r="AI16" s="132"/>
      <c r="AK16" s="135"/>
      <c r="AL16" s="135"/>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33.75" customHeight="1">
      <c r="A17" s="2"/>
      <c r="B17" s="8"/>
      <c r="C17" s="18"/>
      <c r="D17" s="8"/>
      <c r="E17" s="18"/>
      <c r="F17" s="8"/>
      <c r="G17" s="18"/>
      <c r="H17" s="45"/>
      <c r="I17" s="46"/>
      <c r="J17" s="48"/>
      <c r="K17" s="8"/>
      <c r="L17" s="29"/>
      <c r="M17" s="18"/>
      <c r="N17" s="50"/>
      <c r="O17" s="55"/>
      <c r="P17" s="63"/>
      <c r="Q17" s="63"/>
      <c r="R17" s="68"/>
      <c r="S17" s="68"/>
      <c r="T17" s="68"/>
      <c r="U17" s="63"/>
      <c r="V17" s="63"/>
      <c r="W17" s="63"/>
      <c r="X17" s="63"/>
      <c r="Y17" s="63"/>
      <c r="Z17" s="45"/>
      <c r="AA17" s="45"/>
      <c r="AB17" s="8"/>
      <c r="AC17" s="18"/>
      <c r="AD17" s="125"/>
      <c r="AE17" s="125"/>
      <c r="AF17" s="129"/>
      <c r="AG17" s="132"/>
      <c r="AH17" s="129"/>
      <c r="AI17" s="132"/>
      <c r="AK17" s="135"/>
      <c r="AL17" s="135"/>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1" ht="8.2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1" ht="21" customHeight="1">
      <c r="A19" s="2"/>
      <c r="B19" s="10" t="s">
        <v>13</v>
      </c>
      <c r="C19" s="10"/>
      <c r="D19" s="10"/>
      <c r="E19" s="10"/>
      <c r="F19" s="10"/>
      <c r="G19" s="10"/>
      <c r="H19" s="10"/>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1" ht="20.100000000000001" customHeight="1">
      <c r="A20" s="2"/>
      <c r="B20" s="7" t="s">
        <v>11</v>
      </c>
      <c r="C20" s="7"/>
      <c r="D20" s="7"/>
      <c r="E20" s="7"/>
      <c r="F20" s="36"/>
      <c r="G20" s="43"/>
      <c r="H20" s="43"/>
      <c r="I20" s="43"/>
      <c r="J20" s="43"/>
      <c r="K20" s="43"/>
      <c r="L20" s="43"/>
      <c r="M20" s="43"/>
      <c r="N20" s="43"/>
      <c r="O20" s="43"/>
      <c r="P20" s="43"/>
      <c r="Q20" s="43"/>
      <c r="R20" s="56"/>
      <c r="S20" s="36" t="s">
        <v>62</v>
      </c>
      <c r="T20" s="56"/>
      <c r="U20" s="36"/>
      <c r="V20" s="43"/>
      <c r="W20" s="43"/>
      <c r="X20" s="43"/>
      <c r="Y20" s="43"/>
      <c r="Z20" s="43"/>
      <c r="AA20" s="43"/>
      <c r="AB20" s="56" t="s">
        <v>74</v>
      </c>
      <c r="AC20" s="11" t="s">
        <v>75</v>
      </c>
      <c r="AD20" s="11"/>
      <c r="AE20" s="36"/>
      <c r="AF20" s="43"/>
      <c r="AG20" s="43"/>
      <c r="AH20" s="43"/>
      <c r="AI20" s="56" t="s">
        <v>85</v>
      </c>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1" ht="20.100000000000001" customHeight="1">
      <c r="A21" s="2"/>
      <c r="B21" s="7"/>
      <c r="C21" s="7"/>
      <c r="D21" s="7"/>
      <c r="E21" s="7"/>
      <c r="F21" s="37"/>
      <c r="G21" s="44"/>
      <c r="H21" s="44"/>
      <c r="I21" s="44"/>
      <c r="J21" s="44"/>
      <c r="K21" s="44"/>
      <c r="L21" s="44"/>
      <c r="M21" s="44"/>
      <c r="N21" s="44"/>
      <c r="O21" s="44"/>
      <c r="P21" s="44"/>
      <c r="Q21" s="44"/>
      <c r="R21" s="58"/>
      <c r="S21" s="37"/>
      <c r="T21" s="58"/>
      <c r="U21" s="37"/>
      <c r="V21" s="44"/>
      <c r="W21" s="44"/>
      <c r="X21" s="44"/>
      <c r="Y21" s="44"/>
      <c r="Z21" s="44"/>
      <c r="AA21" s="44"/>
      <c r="AB21" s="58"/>
      <c r="AC21" s="11"/>
      <c r="AD21" s="11"/>
      <c r="AE21" s="37"/>
      <c r="AF21" s="44"/>
      <c r="AG21" s="44"/>
      <c r="AH21" s="44"/>
      <c r="AI21" s="58"/>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1" ht="21" customHeight="1">
      <c r="A22" s="2"/>
      <c r="B22" s="11" t="s">
        <v>14</v>
      </c>
      <c r="C22" s="11"/>
      <c r="D22" s="11"/>
      <c r="E22" s="11"/>
      <c r="F22" s="38" t="s">
        <v>32</v>
      </c>
      <c r="G22" s="38"/>
      <c r="H22" s="38"/>
      <c r="I22" s="38"/>
      <c r="J22" s="38"/>
      <c r="K22" s="38" t="s">
        <v>49</v>
      </c>
      <c r="L22" s="38"/>
      <c r="M22" s="38"/>
      <c r="N22" s="38" t="s">
        <v>0</v>
      </c>
      <c r="O22" s="38"/>
      <c r="P22" s="38"/>
      <c r="Q22" s="38"/>
      <c r="R22" s="38"/>
      <c r="S22" s="38"/>
      <c r="T22" s="38"/>
      <c r="U22" s="38"/>
      <c r="V22" s="38"/>
      <c r="W22" s="38"/>
      <c r="X22" s="38"/>
      <c r="Y22" s="38"/>
      <c r="Z22" s="38"/>
      <c r="AA22" s="11" t="s">
        <v>68</v>
      </c>
      <c r="AB22" s="11"/>
      <c r="AC22" s="11"/>
      <c r="AD22" s="11"/>
      <c r="AE22" s="7" t="s">
        <v>80</v>
      </c>
      <c r="AF22" s="7"/>
      <c r="AG22" s="7"/>
      <c r="AH22" s="7"/>
      <c r="AI22" s="133"/>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row>
    <row r="23" spans="1:71" ht="21" customHeight="1">
      <c r="A23" s="2"/>
      <c r="B23" s="11"/>
      <c r="C23" s="11"/>
      <c r="D23" s="11"/>
      <c r="E23" s="11"/>
      <c r="F23" s="38"/>
      <c r="G23" s="38"/>
      <c r="H23" s="38"/>
      <c r="I23" s="38"/>
      <c r="J23" s="38"/>
      <c r="K23" s="38"/>
      <c r="L23" s="38"/>
      <c r="M23" s="38"/>
      <c r="N23" s="5" t="s">
        <v>50</v>
      </c>
      <c r="O23" s="31"/>
      <c r="P23" s="5" t="s">
        <v>53</v>
      </c>
      <c r="Q23" s="16"/>
      <c r="R23" s="16"/>
      <c r="S23" s="16"/>
      <c r="T23" s="16"/>
      <c r="U23" s="16"/>
      <c r="V23" s="16"/>
      <c r="W23" s="31"/>
      <c r="X23" s="38" t="s">
        <v>7</v>
      </c>
      <c r="Y23" s="7"/>
      <c r="Z23" s="7"/>
      <c r="AA23" s="11"/>
      <c r="AB23" s="11"/>
      <c r="AC23" s="11"/>
      <c r="AD23" s="11"/>
      <c r="AE23" s="7"/>
      <c r="AF23" s="7"/>
      <c r="AG23" s="7"/>
      <c r="AH23" s="7"/>
      <c r="AI23" s="7"/>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row>
    <row r="24" spans="1:71" ht="21" customHeight="1">
      <c r="A24" s="2"/>
      <c r="B24" s="11"/>
      <c r="C24" s="11"/>
      <c r="D24" s="11"/>
      <c r="E24" s="11"/>
      <c r="F24" s="38"/>
      <c r="G24" s="38"/>
      <c r="H24" s="38"/>
      <c r="I24" s="38"/>
      <c r="J24" s="38"/>
      <c r="K24" s="38"/>
      <c r="L24" s="38"/>
      <c r="M24" s="38"/>
      <c r="N24" s="6"/>
      <c r="O24" s="32"/>
      <c r="P24" s="6"/>
      <c r="Q24" s="17"/>
      <c r="R24" s="17"/>
      <c r="S24" s="17"/>
      <c r="T24" s="17"/>
      <c r="U24" s="17"/>
      <c r="V24" s="17"/>
      <c r="W24" s="32"/>
      <c r="X24" s="7"/>
      <c r="Y24" s="7"/>
      <c r="Z24" s="7"/>
      <c r="AA24" s="7" t="s">
        <v>69</v>
      </c>
      <c r="AB24" s="7"/>
      <c r="AC24" s="7" t="s">
        <v>76</v>
      </c>
      <c r="AD24" s="7"/>
      <c r="AE24" s="7" t="s">
        <v>69</v>
      </c>
      <c r="AF24" s="7"/>
      <c r="AG24" s="7"/>
      <c r="AH24" s="7" t="s">
        <v>76</v>
      </c>
      <c r="AI24" s="7"/>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1" ht="21" customHeight="1">
      <c r="A25" s="2"/>
      <c r="B25" s="7" t="s">
        <v>15</v>
      </c>
      <c r="C25" s="7"/>
      <c r="D25" s="24"/>
      <c r="E25" s="33"/>
      <c r="F25" s="39" t="s">
        <v>33</v>
      </c>
      <c r="G25" s="7" t="s">
        <v>35</v>
      </c>
      <c r="H25" s="7"/>
      <c r="I25" s="24" t="s">
        <v>5</v>
      </c>
      <c r="J25" s="33"/>
      <c r="K25" s="7"/>
      <c r="L25" s="7"/>
      <c r="M25" s="7"/>
      <c r="N25" s="36"/>
      <c r="O25" s="56" t="s">
        <v>20</v>
      </c>
      <c r="P25" s="38" t="s">
        <v>27</v>
      </c>
      <c r="Q25" s="38"/>
      <c r="R25" s="38"/>
      <c r="S25" s="38"/>
      <c r="T25" s="82" t="s">
        <v>20</v>
      </c>
      <c r="U25" s="85"/>
      <c r="V25" s="85"/>
      <c r="W25" s="90"/>
      <c r="X25" s="97" t="s">
        <v>65</v>
      </c>
      <c r="Y25" s="103"/>
      <c r="Z25" s="106"/>
      <c r="AA25" s="12" t="s">
        <v>70</v>
      </c>
      <c r="AB25" s="23"/>
      <c r="AC25" s="121"/>
      <c r="AD25" s="23" t="s">
        <v>72</v>
      </c>
      <c r="AE25" s="12" t="s">
        <v>81</v>
      </c>
      <c r="AF25" s="30"/>
      <c r="AG25" s="23"/>
      <c r="AH25" s="121"/>
      <c r="AI25" s="23" t="s">
        <v>86</v>
      </c>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1" ht="21" customHeight="1">
      <c r="A26" s="2"/>
      <c r="B26" s="7" t="s">
        <v>16</v>
      </c>
      <c r="C26" s="7"/>
      <c r="D26" s="24"/>
      <c r="E26" s="33"/>
      <c r="F26" s="39"/>
      <c r="G26" s="7" t="s">
        <v>36</v>
      </c>
      <c r="H26" s="7"/>
      <c r="I26" s="24" t="s">
        <v>5</v>
      </c>
      <c r="J26" s="33"/>
      <c r="K26" s="7"/>
      <c r="L26" s="7"/>
      <c r="M26" s="7"/>
      <c r="N26" s="51"/>
      <c r="O26" s="57"/>
      <c r="P26" s="38"/>
      <c r="Q26" s="38"/>
      <c r="R26" s="38"/>
      <c r="S26" s="38"/>
      <c r="T26" s="24" t="s">
        <v>45</v>
      </c>
      <c r="U26" s="86"/>
      <c r="V26" s="86"/>
      <c r="W26" s="33"/>
      <c r="X26" s="98"/>
      <c r="Y26" s="104"/>
      <c r="Z26" s="107"/>
      <c r="AA26" s="12" t="s">
        <v>22</v>
      </c>
      <c r="AB26" s="23"/>
      <c r="AC26" s="121"/>
      <c r="AD26" s="23" t="s">
        <v>72</v>
      </c>
      <c r="AE26" s="12" t="s">
        <v>82</v>
      </c>
      <c r="AF26" s="30"/>
      <c r="AG26" s="23"/>
      <c r="AH26" s="121"/>
      <c r="AI26" s="23" t="s">
        <v>86</v>
      </c>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1" ht="21" customHeight="1">
      <c r="A27" s="2"/>
      <c r="B27" s="7" t="s">
        <v>17</v>
      </c>
      <c r="C27" s="7"/>
      <c r="D27" s="24"/>
      <c r="E27" s="33"/>
      <c r="F27" s="7" t="s">
        <v>17</v>
      </c>
      <c r="G27" s="7"/>
      <c r="H27" s="7"/>
      <c r="I27" s="24" t="s">
        <v>5</v>
      </c>
      <c r="J27" s="33"/>
      <c r="K27" s="7"/>
      <c r="L27" s="7"/>
      <c r="M27" s="7"/>
      <c r="N27" s="51"/>
      <c r="O27" s="57"/>
      <c r="P27" s="38" t="s">
        <v>55</v>
      </c>
      <c r="Q27" s="38"/>
      <c r="R27" s="38"/>
      <c r="S27" s="38"/>
      <c r="T27" s="24" t="s">
        <v>20</v>
      </c>
      <c r="U27" s="86"/>
      <c r="V27" s="86"/>
      <c r="W27" s="33"/>
      <c r="X27" s="98"/>
      <c r="Y27" s="104"/>
      <c r="Z27" s="107"/>
      <c r="AA27" s="12" t="s">
        <v>71</v>
      </c>
      <c r="AB27" s="23"/>
      <c r="AC27" s="121"/>
      <c r="AD27" s="23" t="s">
        <v>72</v>
      </c>
      <c r="AE27" s="12" t="s">
        <v>83</v>
      </c>
      <c r="AF27" s="30"/>
      <c r="AG27" s="23"/>
      <c r="AH27" s="121"/>
      <c r="AI27" s="23" t="s">
        <v>86</v>
      </c>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1" ht="21" customHeight="1">
      <c r="A28" s="2"/>
      <c r="B28" s="7" t="s">
        <v>18</v>
      </c>
      <c r="C28" s="7"/>
      <c r="D28" s="25"/>
      <c r="E28" s="34"/>
      <c r="F28" s="7" t="s">
        <v>18</v>
      </c>
      <c r="G28" s="7"/>
      <c r="H28" s="7"/>
      <c r="I28" s="24" t="s">
        <v>5</v>
      </c>
      <c r="J28" s="33"/>
      <c r="K28" s="7"/>
      <c r="L28" s="7"/>
      <c r="M28" s="7"/>
      <c r="N28" s="37"/>
      <c r="O28" s="58"/>
      <c r="P28" s="38"/>
      <c r="Q28" s="38"/>
      <c r="R28" s="38"/>
      <c r="S28" s="38"/>
      <c r="T28" s="24" t="s">
        <v>45</v>
      </c>
      <c r="U28" s="86"/>
      <c r="V28" s="86"/>
      <c r="W28" s="33"/>
      <c r="X28" s="99"/>
      <c r="Y28" s="105"/>
      <c r="Z28" s="108"/>
      <c r="AA28" s="8" t="s">
        <v>25</v>
      </c>
      <c r="AB28" s="18"/>
      <c r="AC28" s="12"/>
      <c r="AD28" s="23"/>
      <c r="AE28" s="12" t="s">
        <v>43</v>
      </c>
      <c r="AF28" s="30"/>
      <c r="AG28" s="23"/>
      <c r="AH28" s="121"/>
      <c r="AI28" s="23" t="s">
        <v>86</v>
      </c>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1:71" ht="18.75" customHeight="1">
      <c r="A29" s="2"/>
      <c r="B29" s="9"/>
      <c r="C29" s="9"/>
      <c r="D29" s="9"/>
      <c r="E29" s="9"/>
      <c r="F29" s="9"/>
      <c r="G29" s="9"/>
      <c r="H29" s="9"/>
      <c r="I29" s="9"/>
      <c r="J29" s="9"/>
      <c r="K29" s="9"/>
      <c r="L29" s="9"/>
      <c r="M29" s="9"/>
      <c r="N29" s="9"/>
      <c r="O29" s="9"/>
      <c r="P29" s="9"/>
      <c r="Q29" s="9"/>
      <c r="R29" s="9"/>
      <c r="S29" s="9"/>
      <c r="T29" s="9"/>
      <c r="U29" s="3" t="s">
        <v>63</v>
      </c>
      <c r="W29" s="91" t="s">
        <v>66</v>
      </c>
      <c r="Y29" s="92"/>
      <c r="Z29" s="9"/>
      <c r="AA29" s="9"/>
      <c r="AB29" s="9"/>
      <c r="AC29" s="9"/>
      <c r="AD29" s="9"/>
      <c r="AE29" s="9"/>
      <c r="AF29" s="9"/>
      <c r="AG29" s="9"/>
      <c r="AH29" s="9"/>
      <c r="AI29" s="9"/>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row>
    <row r="30" spans="1:71" ht="29.25" customHeight="1">
      <c r="A30" s="2"/>
      <c r="B30" s="9"/>
      <c r="C30" s="9"/>
      <c r="D30" s="9"/>
      <c r="E30" s="9"/>
      <c r="F30" s="9"/>
      <c r="G30" s="9"/>
      <c r="H30" s="9"/>
      <c r="I30" s="9"/>
      <c r="J30" s="9"/>
      <c r="K30" s="9"/>
      <c r="L30" s="9"/>
      <c r="M30" s="9"/>
      <c r="N30" s="9"/>
      <c r="O30" s="9"/>
      <c r="P30" s="9"/>
      <c r="Q30" s="9"/>
      <c r="R30" s="9"/>
      <c r="S30" s="9"/>
      <c r="T30" s="9"/>
      <c r="U30" s="87"/>
      <c r="W30" s="92" t="s">
        <v>31</v>
      </c>
      <c r="Y30" s="92"/>
      <c r="Z30" s="9"/>
      <c r="AA30" s="9"/>
      <c r="AB30" s="9"/>
      <c r="AC30" s="9"/>
      <c r="AD30" s="9"/>
      <c r="AE30" s="9"/>
      <c r="AF30" s="9"/>
      <c r="AG30" s="9"/>
      <c r="AH30" s="9"/>
      <c r="AI30" s="9"/>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25.5" customHeight="1">
      <c r="A31" s="2"/>
      <c r="B31" s="9"/>
      <c r="C31" s="9"/>
      <c r="D31" s="9"/>
      <c r="E31" s="9"/>
      <c r="F31" s="9"/>
      <c r="G31" s="9"/>
      <c r="H31" s="9"/>
      <c r="I31" s="9"/>
      <c r="J31" s="9"/>
      <c r="K31" s="9"/>
      <c r="L31" s="9"/>
      <c r="M31" s="9"/>
      <c r="N31" s="9"/>
      <c r="O31" s="9"/>
      <c r="P31" s="9"/>
      <c r="Q31" s="9"/>
      <c r="R31" s="9"/>
      <c r="S31" s="9"/>
      <c r="T31" s="9"/>
      <c r="V31" s="88"/>
      <c r="W31" s="88" t="s">
        <v>48</v>
      </c>
      <c r="Y31" s="92"/>
      <c r="Z31" s="9"/>
      <c r="AA31" s="9"/>
      <c r="AB31" s="9"/>
      <c r="AC31" s="9"/>
      <c r="AD31" s="9"/>
      <c r="AE31" s="9"/>
      <c r="AF31" s="9"/>
      <c r="AG31" s="9"/>
      <c r="AH31" s="9"/>
      <c r="AI31" s="9"/>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ht="25.5" customHeight="1">
      <c r="A32" s="2"/>
      <c r="B32" s="9"/>
      <c r="C32" s="9"/>
      <c r="D32" s="9"/>
      <c r="E32" s="9"/>
      <c r="F32" s="9"/>
      <c r="G32" s="9"/>
      <c r="H32" s="9"/>
      <c r="I32" s="9"/>
      <c r="J32" s="9"/>
      <c r="K32" s="9"/>
      <c r="L32" s="9"/>
      <c r="M32" s="9"/>
      <c r="N32" s="9"/>
      <c r="O32" s="9"/>
      <c r="P32" s="9"/>
      <c r="Q32" s="9"/>
      <c r="R32" s="9"/>
      <c r="S32" s="9"/>
      <c r="T32" s="9"/>
      <c r="V32" s="89"/>
      <c r="W32" s="88" t="s">
        <v>67</v>
      </c>
      <c r="Y32" s="92"/>
      <c r="Z32" s="9"/>
      <c r="AA32" s="9"/>
      <c r="AB32" s="9"/>
      <c r="AC32" s="9"/>
      <c r="AD32" s="9"/>
      <c r="AE32" s="9"/>
      <c r="AF32" s="9"/>
      <c r="AG32" s="9"/>
      <c r="AH32" s="9"/>
      <c r="AI32" s="9"/>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row>
    <row r="33" spans="1:71" ht="16.5" customHeight="1">
      <c r="A33" s="2"/>
      <c r="B33" s="9"/>
      <c r="C33" s="9"/>
      <c r="D33" s="9"/>
      <c r="E33" s="9"/>
      <c r="F33" s="9"/>
      <c r="G33" s="9"/>
      <c r="H33" s="9"/>
      <c r="I33" s="9"/>
      <c r="J33" s="9"/>
      <c r="K33" s="9"/>
      <c r="L33" s="9"/>
      <c r="M33" s="9"/>
      <c r="N33" s="9"/>
      <c r="O33" s="9"/>
      <c r="P33" s="9"/>
      <c r="Q33" s="9"/>
      <c r="R33" s="9"/>
      <c r="S33" s="9"/>
      <c r="T33" s="9"/>
      <c r="U33" s="9"/>
      <c r="V33" s="9"/>
      <c r="X33" s="100"/>
      <c r="Y33" s="92"/>
      <c r="Z33" s="9"/>
      <c r="AA33" s="9"/>
      <c r="AB33" s="9"/>
      <c r="AC33" s="9"/>
      <c r="AD33" s="9"/>
      <c r="AE33" s="9"/>
      <c r="AF33" s="9"/>
      <c r="AG33" s="9"/>
      <c r="AH33" s="9"/>
      <c r="AI33" s="9"/>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row>
    <row r="34" spans="1:71" ht="21.95" customHeight="1">
      <c r="A34" s="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1:71">
      <c r="A35" s="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row>
    <row r="36" spans="1:71" ht="15" customHeight="1">
      <c r="A36" s="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row>
    <row r="37" spans="1:71">
      <c r="A37" s="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row>
    <row r="38" spans="1:71">
      <c r="A38" s="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row>
    <row r="39" spans="1:71">
      <c r="A39" s="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1">
      <c r="A40" s="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1">
      <c r="A41" s="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1">
      <c r="A42" s="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1">
      <c r="A43" s="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1">
      <c r="A44" s="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1">
      <c r="A45" s="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1">
      <c r="A46" s="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1">
      <c r="A47" s="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1">
      <c r="A48" s="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c r="A49" s="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c r="A50" s="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row>
    <row r="51" spans="1:71">
      <c r="A51" s="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row>
    <row r="52" spans="1:71">
      <c r="A52" s="2"/>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c r="A53" s="2"/>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row>
    <row r="54" spans="1:71">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c r="A55" s="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c r="A56" s="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row>
    <row r="57" spans="1:71">
      <c r="A57" s="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row>
    <row r="58" spans="1:71">
      <c r="A58" s="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row>
    <row r="59" spans="1:71">
      <c r="A59" s="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row>
    <row r="60" spans="1:71">
      <c r="A60" s="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row>
    <row r="61" spans="1:71">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1:71">
      <c r="A62" s="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row>
    <row r="63" spans="1:71" ht="71.25" customHeight="1">
      <c r="A63" s="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row>
    <row r="64" spans="1:71" ht="12.95" customHeight="1">
      <c r="A64" s="2"/>
      <c r="B64" s="9"/>
      <c r="C64" s="9" t="s">
        <v>19</v>
      </c>
      <c r="D64" s="9"/>
      <c r="E64" s="9"/>
      <c r="F64" s="9"/>
      <c r="G64" s="9"/>
      <c r="H64" s="9"/>
      <c r="I64" s="9"/>
      <c r="J64" s="9"/>
      <c r="K64" s="9"/>
      <c r="L64" s="9"/>
      <c r="M64" s="9"/>
      <c r="N64" s="9"/>
      <c r="O64" s="9"/>
      <c r="P64" s="9"/>
      <c r="Q64" s="9"/>
      <c r="R64" s="9"/>
      <c r="S64" s="9" t="s">
        <v>61</v>
      </c>
      <c r="T64" s="9"/>
      <c r="U64" s="9"/>
      <c r="V64" s="9"/>
      <c r="W64" s="9"/>
      <c r="X64" s="9"/>
      <c r="Y64" s="9"/>
      <c r="Z64" s="9"/>
      <c r="AA64" s="9"/>
      <c r="AB64" s="9"/>
      <c r="AC64" s="9"/>
      <c r="AD64" s="9"/>
      <c r="AE64" s="9"/>
      <c r="AF64" s="9"/>
      <c r="AG64" s="9"/>
      <c r="AH64" s="9"/>
      <c r="AI64" s="9"/>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row>
    <row r="65" spans="1:71">
      <c r="A65" s="2"/>
      <c r="B65" s="9"/>
      <c r="C65" s="19" t="s">
        <v>21</v>
      </c>
      <c r="D65" s="26"/>
      <c r="E65" s="19" t="s">
        <v>24</v>
      </c>
      <c r="F65" s="40"/>
      <c r="G65" s="40"/>
      <c r="H65" s="40"/>
      <c r="I65" s="26"/>
      <c r="J65" s="19" t="s">
        <v>41</v>
      </c>
      <c r="K65" s="40"/>
      <c r="L65" s="40"/>
      <c r="M65" s="40"/>
      <c r="N65" s="26"/>
      <c r="O65" s="59" t="s">
        <v>52</v>
      </c>
      <c r="P65" s="64"/>
      <c r="Q65" s="64"/>
      <c r="R65" s="69"/>
      <c r="S65" s="76" t="s">
        <v>28</v>
      </c>
      <c r="T65" s="83"/>
      <c r="U65" s="83"/>
      <c r="V65" s="83"/>
      <c r="W65" s="83"/>
      <c r="X65" s="101"/>
      <c r="Y65" s="59" t="s">
        <v>46</v>
      </c>
      <c r="Z65" s="64"/>
      <c r="AA65" s="64"/>
      <c r="AB65" s="64"/>
      <c r="AC65" s="122"/>
      <c r="AD65" s="59" t="s">
        <v>52</v>
      </c>
      <c r="AE65" s="64"/>
      <c r="AF65" s="64"/>
      <c r="AG65" s="64"/>
      <c r="AH65" s="122"/>
      <c r="AI65" s="9"/>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row>
    <row r="66" spans="1:71">
      <c r="A66" s="2"/>
      <c r="B66" s="9"/>
      <c r="C66" s="20"/>
      <c r="D66" s="27"/>
      <c r="E66" s="20"/>
      <c r="F66" s="41"/>
      <c r="G66" s="41"/>
      <c r="H66" s="41"/>
      <c r="I66" s="27"/>
      <c r="J66" s="20"/>
      <c r="K66" s="41"/>
      <c r="L66" s="41"/>
      <c r="M66" s="41"/>
      <c r="N66" s="27"/>
      <c r="O66" s="60"/>
      <c r="P66" s="3"/>
      <c r="Q66" s="3"/>
      <c r="R66" s="69"/>
      <c r="S66" s="76"/>
      <c r="T66" s="83"/>
      <c r="U66" s="83"/>
      <c r="V66" s="83"/>
      <c r="W66" s="83"/>
      <c r="X66" s="101"/>
      <c r="Y66" s="60"/>
      <c r="Z66" s="3"/>
      <c r="AA66" s="3"/>
      <c r="AB66" s="3"/>
      <c r="AC66" s="123"/>
      <c r="AD66" s="60"/>
      <c r="AE66" s="3"/>
      <c r="AF66" s="3"/>
      <c r="AG66" s="3"/>
      <c r="AH66" s="123"/>
      <c r="AI66" s="9"/>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row>
    <row r="67" spans="1:71">
      <c r="A67" s="2"/>
      <c r="B67" s="9"/>
      <c r="C67" s="21"/>
      <c r="D67" s="28"/>
      <c r="E67" s="21"/>
      <c r="F67" s="42"/>
      <c r="G67" s="42"/>
      <c r="H67" s="42"/>
      <c r="I67" s="28"/>
      <c r="J67" s="21"/>
      <c r="K67" s="42"/>
      <c r="L67" s="42"/>
      <c r="M67" s="42"/>
      <c r="N67" s="28"/>
      <c r="O67" s="61"/>
      <c r="P67" s="65"/>
      <c r="Q67" s="65"/>
      <c r="R67" s="69"/>
      <c r="S67" s="76"/>
      <c r="T67" s="83"/>
      <c r="U67" s="83"/>
      <c r="V67" s="83"/>
      <c r="W67" s="83"/>
      <c r="X67" s="101"/>
      <c r="Y67" s="61"/>
      <c r="Z67" s="65"/>
      <c r="AA67" s="65"/>
      <c r="AB67" s="65"/>
      <c r="AC67" s="124"/>
      <c r="AD67" s="61"/>
      <c r="AE67" s="65"/>
      <c r="AF67" s="65"/>
      <c r="AG67" s="65"/>
      <c r="AH67" s="124"/>
      <c r="AI67" s="9"/>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row>
    <row r="68" spans="1:71">
      <c r="A68" s="2"/>
      <c r="B68" s="9"/>
      <c r="C68" s="19" t="str">
        <f>+IFERROR(IF(VLOOKUP(#REF!,[1]ワークシート!$D$2:$BW$498,67,0)="","",VLOOKUP(#REF!,[1]ワークシート!$D$2:$BW$498,67,0)),"")</f>
        <v/>
      </c>
      <c r="D68" s="26"/>
      <c r="E68" s="19" t="str">
        <f>+IFERROR(IF(VLOOKUP(#REF!,[1]ワークシート!$D$2:$BW$498,68,0)="","",VLOOKUP(#REF!,[1]ワークシート!$D$2:$BW$498,68,0)),"")</f>
        <v/>
      </c>
      <c r="F68" s="40"/>
      <c r="G68" s="40"/>
      <c r="H68" s="40"/>
      <c r="I68" s="26"/>
      <c r="J68" s="19" t="str">
        <f>+IFERROR(IF(VLOOKUP(#REF!,[1]ワークシート!$D$2:$BW$498,69,0)="","",VLOOKUP(#REF!,[1]ワークシート!$D$2:$BW$498,69,0)),"")</f>
        <v/>
      </c>
      <c r="K68" s="40"/>
      <c r="L68" s="40"/>
      <c r="M68" s="40"/>
      <c r="N68" s="26"/>
      <c r="O68" s="19" t="str">
        <f>+IFERROR(IF(VLOOKUP(#REF!,[1]ワークシート!$D$2:$BW$498,70,0)="","",VLOOKUP(#REF!,[1]ワークシート!$D$2:$BW$498,70,0)),"")</f>
        <v/>
      </c>
      <c r="P68" s="40"/>
      <c r="Q68" s="40"/>
      <c r="R68" s="70"/>
      <c r="S68" s="77" t="str">
        <f>+IFERROR(IF(VLOOKUP(#REF!,[1]ワークシート!$D$2:$BW$498,71,0)="","",VLOOKUP(#REF!,[1]ワークシート!$D$2:$BW$498,71,0)),"")</f>
        <v/>
      </c>
      <c r="T68" s="84"/>
      <c r="U68" s="84"/>
      <c r="V68" s="84"/>
      <c r="W68" s="84"/>
      <c r="X68" s="102"/>
      <c r="Y68" s="19" t="str">
        <f>+IFERROR(IF(VLOOKUP(#REF!,[1]ワークシート!$D$2:$BW$498,72,0)="","",VLOOKUP(#REF!,[1]ワークシート!$D$2:$BW$498,72,0)),"")</f>
        <v/>
      </c>
      <c r="Z68" s="40"/>
      <c r="AA68" s="40"/>
      <c r="AB68" s="40"/>
      <c r="AC68" s="26"/>
      <c r="AD68" s="19" t="str">
        <f>+IFERROR(IF(VLOOKUP(#REF!,[1]ワークシート!$D$2:$BW$498,73,0)="","",VLOOKUP(#REF!,[1]ワークシート!$D$2:$BW$498,73,0)),"")</f>
        <v/>
      </c>
      <c r="AE68" s="40"/>
      <c r="AF68" s="40"/>
      <c r="AG68" s="40"/>
      <c r="AH68" s="26"/>
      <c r="AI68" s="9"/>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row>
    <row r="69" spans="1:71">
      <c r="A69" s="2"/>
      <c r="B69" s="9"/>
      <c r="C69" s="20"/>
      <c r="D69" s="27"/>
      <c r="E69" s="20"/>
      <c r="F69" s="41"/>
      <c r="G69" s="41"/>
      <c r="H69" s="41"/>
      <c r="I69" s="27"/>
      <c r="J69" s="20"/>
      <c r="K69" s="41"/>
      <c r="L69" s="41"/>
      <c r="M69" s="41"/>
      <c r="N69" s="27"/>
      <c r="O69" s="20"/>
      <c r="P69" s="41"/>
      <c r="Q69" s="41"/>
      <c r="R69" s="70"/>
      <c r="S69" s="77"/>
      <c r="T69" s="84"/>
      <c r="U69" s="84"/>
      <c r="V69" s="84"/>
      <c r="W69" s="84"/>
      <c r="X69" s="102"/>
      <c r="Y69" s="20"/>
      <c r="Z69" s="41"/>
      <c r="AA69" s="41"/>
      <c r="AB69" s="41"/>
      <c r="AC69" s="27"/>
      <c r="AD69" s="20"/>
      <c r="AE69" s="41"/>
      <c r="AF69" s="41"/>
      <c r="AG69" s="41"/>
      <c r="AH69" s="27"/>
      <c r="AI69" s="9"/>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row>
    <row r="70" spans="1:71">
      <c r="A70" s="2"/>
      <c r="B70" s="9"/>
      <c r="C70" s="20"/>
      <c r="D70" s="27"/>
      <c r="E70" s="20"/>
      <c r="F70" s="41"/>
      <c r="G70" s="41"/>
      <c r="H70" s="41"/>
      <c r="I70" s="27"/>
      <c r="J70" s="20"/>
      <c r="K70" s="41"/>
      <c r="L70" s="41"/>
      <c r="M70" s="41"/>
      <c r="N70" s="27"/>
      <c r="O70" s="20"/>
      <c r="P70" s="41"/>
      <c r="Q70" s="41"/>
      <c r="R70" s="70"/>
      <c r="S70" s="77"/>
      <c r="T70" s="84"/>
      <c r="U70" s="84"/>
      <c r="V70" s="84"/>
      <c r="W70" s="84"/>
      <c r="X70" s="102"/>
      <c r="Y70" s="20"/>
      <c r="Z70" s="41"/>
      <c r="AA70" s="41"/>
      <c r="AB70" s="41"/>
      <c r="AC70" s="27"/>
      <c r="AD70" s="20"/>
      <c r="AE70" s="41"/>
      <c r="AF70" s="41"/>
      <c r="AG70" s="41"/>
      <c r="AH70" s="27"/>
      <c r="AI70" s="9"/>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row>
    <row r="71" spans="1:71">
      <c r="A71" s="2"/>
      <c r="B71" s="9"/>
      <c r="C71" s="21"/>
      <c r="D71" s="28"/>
      <c r="E71" s="21"/>
      <c r="F71" s="42"/>
      <c r="G71" s="42"/>
      <c r="H71" s="42"/>
      <c r="I71" s="28"/>
      <c r="J71" s="21"/>
      <c r="K71" s="42"/>
      <c r="L71" s="42"/>
      <c r="M71" s="42"/>
      <c r="N71" s="28"/>
      <c r="O71" s="21"/>
      <c r="P71" s="42"/>
      <c r="Q71" s="42"/>
      <c r="R71" s="70"/>
      <c r="S71" s="77"/>
      <c r="T71" s="84"/>
      <c r="U71" s="84"/>
      <c r="V71" s="84"/>
      <c r="W71" s="84"/>
      <c r="X71" s="102"/>
      <c r="Y71" s="21"/>
      <c r="Z71" s="42"/>
      <c r="AA71" s="42"/>
      <c r="AB71" s="42"/>
      <c r="AC71" s="28"/>
      <c r="AD71" s="21"/>
      <c r="AE71" s="42"/>
      <c r="AF71" s="42"/>
      <c r="AG71" s="42"/>
      <c r="AH71" s="28"/>
      <c r="AI71" s="9"/>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row>
    <row r="72" spans="1:71" hidden="1">
      <c r="A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row>
    <row r="73" spans="1:71" ht="11.25" hidden="1" customHeight="1">
      <c r="A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row>
    <row r="74" spans="1:71" ht="26.4" hidden="1">
      <c r="A74" s="2"/>
      <c r="C74" s="22" t="s">
        <v>1</v>
      </c>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row>
    <row r="75" spans="1:71" ht="9" hidden="1" customHeight="1">
      <c r="A75" s="2"/>
      <c r="C75" s="2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row>
    <row r="76" spans="1:71" ht="30.75" hidden="1" customHeight="1">
      <c r="A76" s="2"/>
      <c r="B76" s="9"/>
      <c r="C76" s="8" t="str">
        <f>+IFERROR(VLOOKUP(#REF!,[1]ワークシート!$D$2:$BW$498,54,0),"")</f>
        <v/>
      </c>
      <c r="D76" s="29"/>
      <c r="E76" s="29"/>
      <c r="F76" s="29"/>
      <c r="G76" s="29"/>
      <c r="H76" s="29"/>
      <c r="I76" s="29"/>
      <c r="J76" s="29"/>
      <c r="K76" s="18"/>
      <c r="L76" s="45" t="str">
        <f>+IFERROR(VLOOKUP(#REF!,[1]ワークシート!$D$2:$BW$498,56,0),"")</f>
        <v/>
      </c>
      <c r="M76" s="45"/>
      <c r="N76" s="45"/>
      <c r="O76" s="45"/>
      <c r="P76" s="45"/>
      <c r="Q76" s="45"/>
      <c r="R76" s="45"/>
      <c r="S76" s="45"/>
      <c r="T76" s="45"/>
      <c r="U76" s="9"/>
      <c r="V76" s="9"/>
      <c r="W76" s="9"/>
      <c r="X76" s="9"/>
      <c r="Y76" s="9"/>
      <c r="Z76" s="9"/>
      <c r="AA76" s="9"/>
      <c r="AB76" s="9"/>
      <c r="AC76" s="9"/>
      <c r="AD76" s="9"/>
      <c r="AE76" s="9"/>
      <c r="AF76" s="9"/>
      <c r="AG76" s="9"/>
      <c r="AH76" s="9"/>
      <c r="AI76" s="9"/>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row>
    <row r="77" spans="1:71" hidden="1">
      <c r="A77" s="2"/>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row>
    <row r="78" spans="1:71" ht="21" hidden="1" customHeight="1">
      <c r="A78" s="2"/>
      <c r="B78" s="7" t="s">
        <v>3</v>
      </c>
      <c r="C78" s="7"/>
      <c r="D78" s="7"/>
      <c r="E78" s="7"/>
      <c r="F78" s="7"/>
      <c r="G78" s="7"/>
      <c r="H78" s="7"/>
      <c r="I78" s="7"/>
      <c r="J78" s="7"/>
      <c r="K78" s="11" t="s">
        <v>42</v>
      </c>
      <c r="L78" s="11"/>
      <c r="M78" s="11"/>
      <c r="N78" s="11"/>
      <c r="O78" s="11"/>
      <c r="P78" s="11"/>
      <c r="Q78" s="11"/>
      <c r="R78" s="11" t="s">
        <v>57</v>
      </c>
      <c r="S78" s="11"/>
      <c r="T78" s="11"/>
      <c r="U78" s="11"/>
      <c r="V78" s="11"/>
      <c r="W78" s="11"/>
      <c r="X78" s="11"/>
      <c r="Y78" s="11"/>
      <c r="Z78" s="7" t="s">
        <v>4</v>
      </c>
      <c r="AA78" s="7"/>
      <c r="AB78" s="7"/>
      <c r="AC78" s="7"/>
      <c r="AD78" s="7"/>
      <c r="AE78" s="7"/>
      <c r="AF78" s="38" t="s">
        <v>64</v>
      </c>
      <c r="AG78" s="38"/>
      <c r="AH78" s="36" t="s">
        <v>52</v>
      </c>
      <c r="AI78" s="56"/>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row>
    <row r="79" spans="1:71" ht="21" hidden="1" customHeight="1">
      <c r="A79" s="2"/>
      <c r="B79" s="7" t="s">
        <v>6</v>
      </c>
      <c r="C79" s="7"/>
      <c r="D79" s="7"/>
      <c r="E79" s="7"/>
      <c r="F79" s="7"/>
      <c r="G79" s="7"/>
      <c r="H79" s="38" t="s">
        <v>37</v>
      </c>
      <c r="I79" s="38" t="s">
        <v>39</v>
      </c>
      <c r="J79" s="7"/>
      <c r="K79" s="38" t="s">
        <v>47</v>
      </c>
      <c r="L79" s="7"/>
      <c r="M79" s="7"/>
      <c r="N79" s="7" t="s">
        <v>40</v>
      </c>
      <c r="O79" s="7"/>
      <c r="P79" s="38" t="s">
        <v>26</v>
      </c>
      <c r="Q79" s="7"/>
      <c r="R79" s="38" t="s">
        <v>58</v>
      </c>
      <c r="S79" s="7"/>
      <c r="T79" s="7"/>
      <c r="U79" s="7" t="s">
        <v>40</v>
      </c>
      <c r="V79" s="7"/>
      <c r="W79" s="38" t="s">
        <v>26</v>
      </c>
      <c r="X79" s="7"/>
      <c r="Y79" s="7"/>
      <c r="Z79" s="38" t="s">
        <v>34</v>
      </c>
      <c r="AA79" s="7"/>
      <c r="AB79" s="7" t="s">
        <v>73</v>
      </c>
      <c r="AC79" s="7"/>
      <c r="AD79" s="38" t="s">
        <v>79</v>
      </c>
      <c r="AE79" s="7"/>
      <c r="AF79" s="38"/>
      <c r="AG79" s="38"/>
      <c r="AH79" s="51"/>
      <c r="AI79" s="57"/>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row>
    <row r="80" spans="1:71" ht="21" hidden="1" customHeight="1">
      <c r="A80" s="2"/>
      <c r="B80" s="12" t="s">
        <v>12</v>
      </c>
      <c r="C80" s="23"/>
      <c r="D80" s="30" t="s">
        <v>23</v>
      </c>
      <c r="E80" s="23"/>
      <c r="F80" s="7" t="s">
        <v>30</v>
      </c>
      <c r="G80" s="7"/>
      <c r="H80" s="7"/>
      <c r="I80" s="7"/>
      <c r="J80" s="7"/>
      <c r="K80" s="7"/>
      <c r="L80" s="7"/>
      <c r="M80" s="7"/>
      <c r="N80" s="7"/>
      <c r="O80" s="7"/>
      <c r="P80" s="7"/>
      <c r="Q80" s="7"/>
      <c r="R80" s="7"/>
      <c r="S80" s="7"/>
      <c r="T80" s="7"/>
      <c r="U80" s="7"/>
      <c r="V80" s="7"/>
      <c r="W80" s="7"/>
      <c r="X80" s="7"/>
      <c r="Y80" s="7"/>
      <c r="Z80" s="7"/>
      <c r="AA80" s="7"/>
      <c r="AB80" s="7"/>
      <c r="AC80" s="7"/>
      <c r="AD80" s="7"/>
      <c r="AE80" s="7"/>
      <c r="AF80" s="38"/>
      <c r="AG80" s="38"/>
      <c r="AH80" s="37"/>
      <c r="AI80" s="58"/>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row>
    <row r="81" spans="1:71" ht="34.5" hidden="1" customHeight="1">
      <c r="A81" s="2"/>
      <c r="B81" s="8" t="str">
        <f>+IFERROR(VLOOKUP(#REF!&amp;"-"&amp;ROW()-109,[1]ワークシート!$F$2:$BW$498,6,0),"")</f>
        <v/>
      </c>
      <c r="C81" s="18"/>
      <c r="D81" s="8" t="str">
        <f>+IFERROR(IF(VLOOKUP(#REF!&amp;"-"&amp;ROW()-109,[1]ワークシート!$F$2:$BW$498,7,0)="","",VLOOKUP(#REF!&amp;"-"&amp;ROW()-109,[1]ワークシート!$F$2:$BW$498,7,0)),"")</f>
        <v/>
      </c>
      <c r="E81" s="18"/>
      <c r="F81" s="8" t="str">
        <f>+IFERROR(VLOOKUP(#REF!&amp;"-"&amp;ROW()-109,[1]ワークシート!$F$2:$BW$498,8,0),"")</f>
        <v/>
      </c>
      <c r="G81" s="18"/>
      <c r="H81" s="45" t="str">
        <f>+IFERROR(VLOOKUP(#REF!&amp;"-"&amp;ROW()-109,[1]ワークシート!$F$2:$BW$498,9,0),"")</f>
        <v/>
      </c>
      <c r="I8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81" s="49"/>
      <c r="K81" s="8" t="str">
        <f>+IFERROR(VLOOKUP(#REF!&amp;"-"&amp;ROW()-109,[1]ワークシート!$F$2:$BW$498,16,0),"")</f>
        <v/>
      </c>
      <c r="L81" s="29"/>
      <c r="M81" s="18"/>
      <c r="N81" s="52" t="str">
        <f>+IFERROR(VLOOKUP(#REF!&amp;"-"&amp;ROW()-109,[1]ワークシート!$F$2:$BW$498,21,0),"")</f>
        <v/>
      </c>
      <c r="O81" s="62"/>
      <c r="P81" s="66" t="str">
        <f>+IFERROR(VLOOKUP(#REF!&amp;"-"&amp;ROW()-109,[1]ワークシート!$F$2:$BW$498,22,0),"")</f>
        <v/>
      </c>
      <c r="Q81" s="66"/>
      <c r="R81" s="71" t="str">
        <f>+IFERROR(VLOOKUP(#REF!&amp;"-"&amp;ROW()-109,[1]ワークシート!$F$2:$BW$498,52,0),"")</f>
        <v/>
      </c>
      <c r="S81" s="71"/>
      <c r="T81" s="71"/>
      <c r="U81" s="66" t="str">
        <f>+IFERROR(VLOOKUP(#REF!&amp;"-"&amp;ROW()-109,[1]ワークシート!$F$2:$BW$498,57,0),"")</f>
        <v/>
      </c>
      <c r="V81" s="66"/>
      <c r="W81" s="66" t="str">
        <f>+IFERROR(VLOOKUP(#REF!&amp;"-"&amp;ROW()-109,[1]ワークシート!$F$2:$BW$498,58,0),"")</f>
        <v/>
      </c>
      <c r="X81" s="66"/>
      <c r="Y81" s="66"/>
      <c r="Z81" s="45" t="str">
        <f t="shared" ref="Z81:Z144" si="0">IF(AD81="","",IF(AD81=0,"使用貸借権","賃借権"))</f>
        <v/>
      </c>
      <c r="AA81" s="45"/>
      <c r="AB81" s="8" t="str">
        <f>+IFERROR(IF(VLOOKUP(#REF!&amp;"-"&amp;ROW()-109,[1]ワークシート!$F$2:$BW$498,10,0)="","",VLOOKUP(#REF!&amp;"-"&amp;ROW()-109,[1]ワークシート!$F$2:$BW$498,10,0)),"")</f>
        <v/>
      </c>
      <c r="AC81" s="18"/>
      <c r="AD81" s="126" t="str">
        <f>+IFERROR(VLOOKUP(#REF!&amp;"-"&amp;ROW()-109,[1]ワークシート!$F$2:$BW$498,62,0),"")</f>
        <v/>
      </c>
      <c r="AE81" s="126"/>
      <c r="AF81" s="45" t="str">
        <f t="shared" ref="AF81:AF144" si="1">IF(Z81="","",IF(Z81="使用貸借権","-","口座引落　１２月"))</f>
        <v/>
      </c>
      <c r="AG81" s="45"/>
      <c r="AH81" s="45" t="str">
        <f>+IFERROR(IF(VLOOKUP(#REF!&amp;"-"&amp;ROW()-109,[1]ワークシート!$F$2:$BW$498,63,0)="","",VLOOKUP(#REF!&amp;"-"&amp;ROW()-109,[1]ワークシート!$F$2:$BW$498,63,0)),"")</f>
        <v/>
      </c>
      <c r="AI81" s="45"/>
      <c r="AJ81" s="2"/>
      <c r="AK81" s="136">
        <v>1</v>
      </c>
      <c r="AL81" s="136" t="str">
        <f>+$N$5&amp;AK81</f>
        <v>1</v>
      </c>
      <c r="AM81" s="2"/>
      <c r="AN81" s="2"/>
      <c r="AO81" s="2"/>
      <c r="AP81" s="2"/>
      <c r="AQ81" s="2"/>
      <c r="AR81" s="2"/>
      <c r="AS81" s="2"/>
      <c r="AT81" s="2"/>
      <c r="AU81" s="2"/>
      <c r="AV81" s="2"/>
      <c r="AW81" s="2"/>
      <c r="AX81" s="2"/>
      <c r="AY81" s="2"/>
      <c r="AZ81" s="2"/>
      <c r="BA81" s="2"/>
      <c r="BB81" s="2"/>
      <c r="BC81" s="2"/>
      <c r="BD81" s="2"/>
      <c r="BE81" s="2"/>
    </row>
    <row r="82" spans="1:71" ht="35.1" hidden="1" customHeight="1">
      <c r="A82" s="2"/>
      <c r="B82" s="8" t="str">
        <f>+IFERROR(VLOOKUP(#REF!&amp;"-"&amp;ROW()-109,[1]ワークシート!$F$2:$BW$498,6,0),"")</f>
        <v/>
      </c>
      <c r="C82" s="18"/>
      <c r="D82" s="8" t="str">
        <f>+IFERROR(IF(VLOOKUP(#REF!&amp;"-"&amp;ROW()-109,[1]ワークシート!$F$2:$BW$498,7,0)="","",VLOOKUP(#REF!&amp;"-"&amp;ROW()-109,[1]ワークシート!$F$2:$BW$498,7,0)),"")</f>
        <v/>
      </c>
      <c r="E82" s="18"/>
      <c r="F82" s="8" t="str">
        <f>+IFERROR(VLOOKUP(#REF!&amp;"-"&amp;ROW()-109,[1]ワークシート!$F$2:$BW$498,8,0),"")</f>
        <v/>
      </c>
      <c r="G82" s="18"/>
      <c r="H82" s="45" t="str">
        <f>+IFERROR(VLOOKUP(#REF!&amp;"-"&amp;ROW()-109,[1]ワークシート!$F$2:$BW$498,9,0),"")</f>
        <v/>
      </c>
      <c r="I8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82" s="49"/>
      <c r="K82" s="8" t="str">
        <f>+IFERROR(VLOOKUP(#REF!&amp;"-"&amp;ROW()-109,[1]ワークシート!$F$2:$BW$498,16,0),"")</f>
        <v/>
      </c>
      <c r="L82" s="29"/>
      <c r="M82" s="18"/>
      <c r="N82" s="52" t="str">
        <f>+IFERROR(VLOOKUP(#REF!&amp;"-"&amp;ROW()-109,[1]ワークシート!$F$2:$BW$498,21,0),"")</f>
        <v/>
      </c>
      <c r="O82" s="62"/>
      <c r="P82" s="66" t="str">
        <f>+IFERROR(VLOOKUP(#REF!&amp;"-"&amp;ROW()-109,[1]ワークシート!$F$2:$BW$498,22,0),"")</f>
        <v/>
      </c>
      <c r="Q82" s="66"/>
      <c r="R82" s="71" t="str">
        <f>+IFERROR(VLOOKUP(#REF!&amp;"-"&amp;ROW()-109,[1]ワークシート!$F$2:$BW$498,52,0),"")</f>
        <v/>
      </c>
      <c r="S82" s="71"/>
      <c r="T82" s="71"/>
      <c r="U82" s="66" t="str">
        <f>+IFERROR(VLOOKUP(#REF!&amp;"-"&amp;ROW()-109,[1]ワークシート!$F$2:$BW$498,57,0),"")</f>
        <v/>
      </c>
      <c r="V82" s="66"/>
      <c r="W82" s="66" t="str">
        <f>+IFERROR(VLOOKUP(#REF!&amp;"-"&amp;ROW()-109,[1]ワークシート!$F$2:$BW$498,58,0),"")</f>
        <v/>
      </c>
      <c r="X82" s="66"/>
      <c r="Y82" s="66"/>
      <c r="Z82" s="45" t="str">
        <f t="shared" si="0"/>
        <v/>
      </c>
      <c r="AA82" s="45"/>
      <c r="AB82" s="8" t="str">
        <f>+IFERROR(IF(VLOOKUP(#REF!&amp;"-"&amp;ROW()-109,[1]ワークシート!$F$2:$BW$498,10,0)="","",VLOOKUP(#REF!&amp;"-"&amp;ROW()-109,[1]ワークシート!$F$2:$BW$498,10,0)),"")</f>
        <v/>
      </c>
      <c r="AC82" s="18"/>
      <c r="AD82" s="126" t="str">
        <f>+IFERROR(VLOOKUP(#REF!&amp;"-"&amp;ROW()-109,[1]ワークシート!$F$2:$BW$498,62,0),"")</f>
        <v/>
      </c>
      <c r="AE82" s="126"/>
      <c r="AF82" s="45" t="str">
        <f t="shared" si="1"/>
        <v/>
      </c>
      <c r="AG82" s="45"/>
      <c r="AH82" s="45" t="str">
        <f>+IFERROR(IF(VLOOKUP(#REF!&amp;"-"&amp;ROW()-109,[1]ワークシート!$F$2:$BW$498,63,0)="","",VLOOKUP(#REF!&amp;"-"&amp;ROW()-109,[1]ワークシート!$F$2:$BW$498,63,0)),"")</f>
        <v/>
      </c>
      <c r="AI82" s="45"/>
      <c r="AK82" s="135">
        <v>2</v>
      </c>
      <c r="AL82" s="135" t="str">
        <f t="shared" ref="AL82:AL145" si="2">+$N$3&amp;AK82</f>
        <v>2</v>
      </c>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row>
    <row r="83" spans="1:71" ht="35.1" hidden="1" customHeight="1">
      <c r="A83" s="2"/>
      <c r="B83" s="8" t="str">
        <f>+IFERROR(VLOOKUP(#REF!&amp;"-"&amp;ROW()-109,[1]ワークシート!$F$2:$BW$498,6,0),"")</f>
        <v/>
      </c>
      <c r="C83" s="18"/>
      <c r="D83" s="8" t="str">
        <f>+IFERROR(IF(VLOOKUP(#REF!&amp;"-"&amp;ROW()-109,[1]ワークシート!$F$2:$BW$498,7,0)="","",VLOOKUP(#REF!&amp;"-"&amp;ROW()-109,[1]ワークシート!$F$2:$BW$498,7,0)),"")</f>
        <v/>
      </c>
      <c r="E83" s="18"/>
      <c r="F83" s="8" t="str">
        <f>+IFERROR(VLOOKUP(#REF!&amp;"-"&amp;ROW()-109,[1]ワークシート!$F$2:$BW$498,8,0),"")</f>
        <v/>
      </c>
      <c r="G83" s="18"/>
      <c r="H83" s="45" t="str">
        <f>+IFERROR(VLOOKUP(#REF!&amp;"-"&amp;ROW()-109,[1]ワークシート!$F$2:$BW$498,9,0),"")</f>
        <v/>
      </c>
      <c r="I8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83" s="49"/>
      <c r="K83" s="8" t="str">
        <f>+IFERROR(VLOOKUP(#REF!&amp;"-"&amp;ROW()-109,[1]ワークシート!$F$2:$BW$498,16,0),"")</f>
        <v/>
      </c>
      <c r="L83" s="29"/>
      <c r="M83" s="18"/>
      <c r="N83" s="52" t="str">
        <f>+IFERROR(VLOOKUP(#REF!&amp;"-"&amp;ROW()-109,[1]ワークシート!$F$2:$BW$498,21,0),"")</f>
        <v/>
      </c>
      <c r="O83" s="62"/>
      <c r="P83" s="66" t="str">
        <f>+IFERROR(VLOOKUP(#REF!&amp;"-"&amp;ROW()-109,[1]ワークシート!$F$2:$BW$498,22,0),"")</f>
        <v/>
      </c>
      <c r="Q83" s="66"/>
      <c r="R83" s="71" t="str">
        <f>+IFERROR(VLOOKUP(#REF!&amp;"-"&amp;ROW()-109,[1]ワークシート!$F$2:$BW$498,52,0),"")</f>
        <v/>
      </c>
      <c r="S83" s="71"/>
      <c r="T83" s="71"/>
      <c r="U83" s="66" t="str">
        <f>+IFERROR(VLOOKUP(#REF!&amp;"-"&amp;ROW()-109,[1]ワークシート!$F$2:$BW$498,57,0),"")</f>
        <v/>
      </c>
      <c r="V83" s="66"/>
      <c r="W83" s="66" t="str">
        <f>+IFERROR(VLOOKUP(#REF!&amp;"-"&amp;ROW()-109,[1]ワークシート!$F$2:$BW$498,58,0),"")</f>
        <v/>
      </c>
      <c r="X83" s="66"/>
      <c r="Y83" s="66"/>
      <c r="Z83" s="45" t="str">
        <f t="shared" si="0"/>
        <v/>
      </c>
      <c r="AA83" s="45"/>
      <c r="AB83" s="8" t="str">
        <f>+IFERROR(IF(VLOOKUP(#REF!&amp;"-"&amp;ROW()-109,[1]ワークシート!$F$2:$BW$498,10,0)="","",VLOOKUP(#REF!&amp;"-"&amp;ROW()-109,[1]ワークシート!$F$2:$BW$498,10,0)),"")</f>
        <v/>
      </c>
      <c r="AC83" s="18"/>
      <c r="AD83" s="126" t="str">
        <f>+IFERROR(VLOOKUP(#REF!&amp;"-"&amp;ROW()-109,[1]ワークシート!$F$2:$BW$498,62,0),"")</f>
        <v/>
      </c>
      <c r="AE83" s="126"/>
      <c r="AF83" s="45" t="str">
        <f t="shared" si="1"/>
        <v/>
      </c>
      <c r="AG83" s="45"/>
      <c r="AH83" s="45" t="str">
        <f>+IFERROR(IF(VLOOKUP(#REF!&amp;"-"&amp;ROW()-109,[1]ワークシート!$F$2:$BW$498,63,0)="","",VLOOKUP(#REF!&amp;"-"&amp;ROW()-109,[1]ワークシート!$F$2:$BW$498,63,0)),"")</f>
        <v/>
      </c>
      <c r="AI83" s="45"/>
      <c r="AK83" s="135">
        <v>3</v>
      </c>
      <c r="AL83" s="135" t="str">
        <f t="shared" si="2"/>
        <v>3</v>
      </c>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row>
    <row r="84" spans="1:71" ht="35.1" hidden="1" customHeight="1">
      <c r="A84" s="2"/>
      <c r="B84" s="8" t="str">
        <f>+IFERROR(VLOOKUP(#REF!&amp;"-"&amp;ROW()-109,[1]ワークシート!$F$2:$BW$498,6,0),"")</f>
        <v/>
      </c>
      <c r="C84" s="18"/>
      <c r="D84" s="8" t="str">
        <f>+IFERROR(IF(VLOOKUP(#REF!&amp;"-"&amp;ROW()-109,[1]ワークシート!$F$2:$BW$498,7,0)="","",VLOOKUP(#REF!&amp;"-"&amp;ROW()-109,[1]ワークシート!$F$2:$BW$498,7,0)),"")</f>
        <v/>
      </c>
      <c r="E84" s="18"/>
      <c r="F84" s="8" t="str">
        <f>+IFERROR(VLOOKUP(#REF!&amp;"-"&amp;ROW()-109,[1]ワークシート!$F$2:$BW$498,8,0),"")</f>
        <v/>
      </c>
      <c r="G84" s="18"/>
      <c r="H84" s="45" t="str">
        <f>+IFERROR(VLOOKUP(#REF!&amp;"-"&amp;ROW()-109,[1]ワークシート!$F$2:$BW$498,9,0),"")</f>
        <v/>
      </c>
      <c r="I8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84" s="49"/>
      <c r="K84" s="8" t="str">
        <f>+IFERROR(VLOOKUP(#REF!&amp;"-"&amp;ROW()-109,[1]ワークシート!$F$2:$BW$498,16,0),"")</f>
        <v/>
      </c>
      <c r="L84" s="29"/>
      <c r="M84" s="18"/>
      <c r="N84" s="52" t="str">
        <f>+IFERROR(VLOOKUP(#REF!&amp;"-"&amp;ROW()-109,[1]ワークシート!$F$2:$BW$498,21,0),"")</f>
        <v/>
      </c>
      <c r="O84" s="62"/>
      <c r="P84" s="66" t="str">
        <f>+IFERROR(VLOOKUP(#REF!&amp;"-"&amp;ROW()-109,[1]ワークシート!$F$2:$BW$498,22,0),"")</f>
        <v/>
      </c>
      <c r="Q84" s="66"/>
      <c r="R84" s="71" t="str">
        <f>+IFERROR(VLOOKUP(#REF!&amp;"-"&amp;ROW()-109,[1]ワークシート!$F$2:$BW$498,52,0),"")</f>
        <v/>
      </c>
      <c r="S84" s="71"/>
      <c r="T84" s="71"/>
      <c r="U84" s="66" t="str">
        <f>+IFERROR(VLOOKUP(#REF!&amp;"-"&amp;ROW()-109,[1]ワークシート!$F$2:$BW$498,57,0),"")</f>
        <v/>
      </c>
      <c r="V84" s="66"/>
      <c r="W84" s="66" t="str">
        <f>+IFERROR(VLOOKUP(#REF!&amp;"-"&amp;ROW()-109,[1]ワークシート!$F$2:$BW$498,58,0),"")</f>
        <v/>
      </c>
      <c r="X84" s="66"/>
      <c r="Y84" s="66"/>
      <c r="Z84" s="45" t="str">
        <f t="shared" si="0"/>
        <v/>
      </c>
      <c r="AA84" s="45"/>
      <c r="AB84" s="8" t="str">
        <f>+IFERROR(IF(VLOOKUP(#REF!&amp;"-"&amp;ROW()-109,[1]ワークシート!$F$2:$BW$498,10,0)="","",VLOOKUP(#REF!&amp;"-"&amp;ROW()-109,[1]ワークシート!$F$2:$BW$498,10,0)),"")</f>
        <v/>
      </c>
      <c r="AC84" s="18"/>
      <c r="AD84" s="126" t="str">
        <f>+IFERROR(VLOOKUP(#REF!&amp;"-"&amp;ROW()-109,[1]ワークシート!$F$2:$BW$498,62,0),"")</f>
        <v/>
      </c>
      <c r="AE84" s="126"/>
      <c r="AF84" s="45" t="str">
        <f t="shared" si="1"/>
        <v/>
      </c>
      <c r="AG84" s="45"/>
      <c r="AH84" s="45" t="str">
        <f>+IFERROR(IF(VLOOKUP(#REF!&amp;"-"&amp;ROW()-109,[1]ワークシート!$F$2:$BW$498,63,0)="","",VLOOKUP(#REF!&amp;"-"&amp;ROW()-109,[1]ワークシート!$F$2:$BW$498,63,0)),"")</f>
        <v/>
      </c>
      <c r="AI84" s="45"/>
      <c r="AK84" s="135">
        <v>4</v>
      </c>
      <c r="AL84" s="135" t="str">
        <f t="shared" si="2"/>
        <v>4</v>
      </c>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row>
    <row r="85" spans="1:71" ht="35.1" hidden="1" customHeight="1">
      <c r="A85" s="2"/>
      <c r="B85" s="8" t="str">
        <f>+IFERROR(VLOOKUP(#REF!&amp;"-"&amp;ROW()-109,[1]ワークシート!$F$2:$BW$498,6,0),"")</f>
        <v/>
      </c>
      <c r="C85" s="18"/>
      <c r="D85" s="8" t="str">
        <f>+IFERROR(IF(VLOOKUP(#REF!&amp;"-"&amp;ROW()-109,[1]ワークシート!$F$2:$BW$498,7,0)="","",VLOOKUP(#REF!&amp;"-"&amp;ROW()-109,[1]ワークシート!$F$2:$BW$498,7,0)),"")</f>
        <v/>
      </c>
      <c r="E85" s="18"/>
      <c r="F85" s="8" t="str">
        <f>+IFERROR(VLOOKUP(#REF!&amp;"-"&amp;ROW()-109,[1]ワークシート!$F$2:$BW$498,8,0),"")</f>
        <v/>
      </c>
      <c r="G85" s="18"/>
      <c r="H85" s="45" t="str">
        <f>+IFERROR(VLOOKUP(#REF!&amp;"-"&amp;ROW()-109,[1]ワークシート!$F$2:$BW$498,9,0),"")</f>
        <v/>
      </c>
      <c r="I8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85" s="49"/>
      <c r="K85" s="8" t="str">
        <f>+IFERROR(VLOOKUP(#REF!&amp;"-"&amp;ROW()-109,[1]ワークシート!$F$2:$BW$498,16,0),"")</f>
        <v/>
      </c>
      <c r="L85" s="29"/>
      <c r="M85" s="18"/>
      <c r="N85" s="52" t="str">
        <f>+IFERROR(VLOOKUP(#REF!&amp;"-"&amp;ROW()-109,[1]ワークシート!$F$2:$BW$498,21,0),"")</f>
        <v/>
      </c>
      <c r="O85" s="62"/>
      <c r="P85" s="66" t="str">
        <f>+IFERROR(VLOOKUP(#REF!&amp;"-"&amp;ROW()-109,[1]ワークシート!$F$2:$BW$498,22,0),"")</f>
        <v/>
      </c>
      <c r="Q85" s="66"/>
      <c r="R85" s="71" t="str">
        <f>+IFERROR(VLOOKUP(#REF!&amp;"-"&amp;ROW()-109,[1]ワークシート!$F$2:$BW$498,52,0),"")</f>
        <v/>
      </c>
      <c r="S85" s="71"/>
      <c r="T85" s="71"/>
      <c r="U85" s="66" t="str">
        <f>+IFERROR(VLOOKUP(#REF!&amp;"-"&amp;ROW()-109,[1]ワークシート!$F$2:$BW$498,57,0),"")</f>
        <v/>
      </c>
      <c r="V85" s="66"/>
      <c r="W85" s="66" t="str">
        <f>+IFERROR(VLOOKUP(#REF!&amp;"-"&amp;ROW()-109,[1]ワークシート!$F$2:$BW$498,58,0),"")</f>
        <v/>
      </c>
      <c r="X85" s="66"/>
      <c r="Y85" s="66"/>
      <c r="Z85" s="45" t="str">
        <f t="shared" si="0"/>
        <v/>
      </c>
      <c r="AA85" s="45"/>
      <c r="AB85" s="8" t="str">
        <f>+IFERROR(IF(VLOOKUP(#REF!&amp;"-"&amp;ROW()-109,[1]ワークシート!$F$2:$BW$498,10,0)="","",VLOOKUP(#REF!&amp;"-"&amp;ROW()-109,[1]ワークシート!$F$2:$BW$498,10,0)),"")</f>
        <v/>
      </c>
      <c r="AC85" s="18"/>
      <c r="AD85" s="126" t="str">
        <f>+IFERROR(VLOOKUP(#REF!&amp;"-"&amp;ROW()-109,[1]ワークシート!$F$2:$BW$498,62,0),"")</f>
        <v/>
      </c>
      <c r="AE85" s="126"/>
      <c r="AF85" s="45" t="str">
        <f t="shared" si="1"/>
        <v/>
      </c>
      <c r="AG85" s="45"/>
      <c r="AH85" s="45" t="str">
        <f>+IFERROR(IF(VLOOKUP(#REF!&amp;"-"&amp;ROW()-109,[1]ワークシート!$F$2:$BW$498,63,0)="","",VLOOKUP(#REF!&amp;"-"&amp;ROW()-109,[1]ワークシート!$F$2:$BW$498,63,0)),"")</f>
        <v/>
      </c>
      <c r="AI85" s="45"/>
      <c r="AK85" s="135">
        <v>5</v>
      </c>
      <c r="AL85" s="135" t="str">
        <f t="shared" si="2"/>
        <v>5</v>
      </c>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row>
    <row r="86" spans="1:71" ht="35.1" hidden="1" customHeight="1">
      <c r="A86" s="2"/>
      <c r="B86" s="8" t="str">
        <f>+IFERROR(VLOOKUP(#REF!&amp;"-"&amp;ROW()-109,[1]ワークシート!$F$2:$BW$498,6,0),"")</f>
        <v/>
      </c>
      <c r="C86" s="18"/>
      <c r="D86" s="8" t="str">
        <f>+IFERROR(IF(VLOOKUP(#REF!&amp;"-"&amp;ROW()-109,[1]ワークシート!$F$2:$BW$498,7,0)="","",VLOOKUP(#REF!&amp;"-"&amp;ROW()-109,[1]ワークシート!$F$2:$BW$498,7,0)),"")</f>
        <v/>
      </c>
      <c r="E86" s="18"/>
      <c r="F86" s="8" t="str">
        <f>+IFERROR(VLOOKUP(#REF!&amp;"-"&amp;ROW()-109,[1]ワークシート!$F$2:$BW$498,8,0),"")</f>
        <v/>
      </c>
      <c r="G86" s="18"/>
      <c r="H86" s="45" t="str">
        <f>+IFERROR(VLOOKUP(#REF!&amp;"-"&amp;ROW()-109,[1]ワークシート!$F$2:$BW$498,9,0),"")</f>
        <v/>
      </c>
      <c r="I8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86" s="49"/>
      <c r="K86" s="8" t="str">
        <f>+IFERROR(VLOOKUP(#REF!&amp;"-"&amp;ROW()-109,[1]ワークシート!$F$2:$BW$498,16,0),"")</f>
        <v/>
      </c>
      <c r="L86" s="29"/>
      <c r="M86" s="18"/>
      <c r="N86" s="52" t="str">
        <f>+IFERROR(VLOOKUP(#REF!&amp;"-"&amp;ROW()-109,[1]ワークシート!$F$2:$BW$498,21,0),"")</f>
        <v/>
      </c>
      <c r="O86" s="62"/>
      <c r="P86" s="66" t="str">
        <f>+IFERROR(VLOOKUP(#REF!&amp;"-"&amp;ROW()-109,[1]ワークシート!$F$2:$BW$498,22,0),"")</f>
        <v/>
      </c>
      <c r="Q86" s="66"/>
      <c r="R86" s="71" t="str">
        <f>+IFERROR(VLOOKUP(#REF!&amp;"-"&amp;ROW()-109,[1]ワークシート!$F$2:$BW$498,52,0),"")</f>
        <v/>
      </c>
      <c r="S86" s="71"/>
      <c r="T86" s="71"/>
      <c r="U86" s="66" t="str">
        <f>+IFERROR(VLOOKUP(#REF!&amp;"-"&amp;ROW()-109,[1]ワークシート!$F$2:$BW$498,57,0),"")</f>
        <v/>
      </c>
      <c r="V86" s="66"/>
      <c r="W86" s="66" t="str">
        <f>+IFERROR(VLOOKUP(#REF!&amp;"-"&amp;ROW()-109,[1]ワークシート!$F$2:$BW$498,58,0),"")</f>
        <v/>
      </c>
      <c r="X86" s="66"/>
      <c r="Y86" s="66"/>
      <c r="Z86" s="45" t="str">
        <f t="shared" si="0"/>
        <v/>
      </c>
      <c r="AA86" s="45"/>
      <c r="AB86" s="8" t="str">
        <f>+IFERROR(IF(VLOOKUP(#REF!&amp;"-"&amp;ROW()-109,[1]ワークシート!$F$2:$BW$498,10,0)="","",VLOOKUP(#REF!&amp;"-"&amp;ROW()-109,[1]ワークシート!$F$2:$BW$498,10,0)),"")</f>
        <v/>
      </c>
      <c r="AC86" s="18"/>
      <c r="AD86" s="126" t="str">
        <f>+IFERROR(VLOOKUP(#REF!&amp;"-"&amp;ROW()-109,[1]ワークシート!$F$2:$BW$498,62,0),"")</f>
        <v/>
      </c>
      <c r="AE86" s="126"/>
      <c r="AF86" s="45" t="str">
        <f t="shared" si="1"/>
        <v/>
      </c>
      <c r="AG86" s="45"/>
      <c r="AH86" s="45" t="str">
        <f>+IFERROR(IF(VLOOKUP(#REF!&amp;"-"&amp;ROW()-109,[1]ワークシート!$F$2:$BW$498,63,0)="","",VLOOKUP(#REF!&amp;"-"&amp;ROW()-109,[1]ワークシート!$F$2:$BW$498,63,0)),"")</f>
        <v/>
      </c>
      <c r="AI86" s="45"/>
      <c r="AK86" s="135">
        <v>6</v>
      </c>
      <c r="AL86" s="135" t="str">
        <f t="shared" si="2"/>
        <v>6</v>
      </c>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row>
    <row r="87" spans="1:71" ht="35.1" hidden="1" customHeight="1">
      <c r="A87" s="2"/>
      <c r="B87" s="8" t="str">
        <f>+IFERROR(VLOOKUP(#REF!&amp;"-"&amp;ROW()-109,[1]ワークシート!$F$2:$BW$498,6,0),"")</f>
        <v/>
      </c>
      <c r="C87" s="18"/>
      <c r="D87" s="8" t="str">
        <f>+IFERROR(IF(VLOOKUP(#REF!&amp;"-"&amp;ROW()-109,[1]ワークシート!$F$2:$BW$498,7,0)="","",VLOOKUP(#REF!&amp;"-"&amp;ROW()-109,[1]ワークシート!$F$2:$BW$498,7,0)),"")</f>
        <v/>
      </c>
      <c r="E87" s="18"/>
      <c r="F87" s="8" t="str">
        <f>+IFERROR(VLOOKUP(#REF!&amp;"-"&amp;ROW()-109,[1]ワークシート!$F$2:$BW$498,8,0),"")</f>
        <v/>
      </c>
      <c r="G87" s="18"/>
      <c r="H87" s="45" t="str">
        <f>+IFERROR(VLOOKUP(#REF!&amp;"-"&amp;ROW()-109,[1]ワークシート!$F$2:$BW$498,9,0),"")</f>
        <v/>
      </c>
      <c r="I8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87" s="49"/>
      <c r="K87" s="8" t="str">
        <f>+IFERROR(VLOOKUP(#REF!&amp;"-"&amp;ROW()-109,[1]ワークシート!$F$2:$BW$498,16,0),"")</f>
        <v/>
      </c>
      <c r="L87" s="29"/>
      <c r="M87" s="18"/>
      <c r="N87" s="52" t="str">
        <f>+IFERROR(VLOOKUP(#REF!&amp;"-"&amp;ROW()-109,[1]ワークシート!$F$2:$BW$498,21,0),"")</f>
        <v/>
      </c>
      <c r="O87" s="62"/>
      <c r="P87" s="66" t="str">
        <f>+IFERROR(VLOOKUP(#REF!&amp;"-"&amp;ROW()-109,[1]ワークシート!$F$2:$BW$498,22,0),"")</f>
        <v/>
      </c>
      <c r="Q87" s="66"/>
      <c r="R87" s="71" t="str">
        <f>+IFERROR(VLOOKUP(#REF!&amp;"-"&amp;ROW()-109,[1]ワークシート!$F$2:$BW$498,52,0),"")</f>
        <v/>
      </c>
      <c r="S87" s="71"/>
      <c r="T87" s="71"/>
      <c r="U87" s="66" t="str">
        <f>+IFERROR(VLOOKUP(#REF!&amp;"-"&amp;ROW()-109,[1]ワークシート!$F$2:$BW$498,57,0),"")</f>
        <v/>
      </c>
      <c r="V87" s="66"/>
      <c r="W87" s="66" t="str">
        <f>+IFERROR(VLOOKUP(#REF!&amp;"-"&amp;ROW()-109,[1]ワークシート!$F$2:$BW$498,58,0),"")</f>
        <v/>
      </c>
      <c r="X87" s="66"/>
      <c r="Y87" s="66"/>
      <c r="Z87" s="45" t="str">
        <f t="shared" si="0"/>
        <v/>
      </c>
      <c r="AA87" s="45"/>
      <c r="AB87" s="8" t="str">
        <f>+IFERROR(IF(VLOOKUP(#REF!&amp;"-"&amp;ROW()-109,[1]ワークシート!$F$2:$BW$498,10,0)="","",VLOOKUP(#REF!&amp;"-"&amp;ROW()-109,[1]ワークシート!$F$2:$BW$498,10,0)),"")</f>
        <v/>
      </c>
      <c r="AC87" s="18"/>
      <c r="AD87" s="126" t="str">
        <f>+IFERROR(VLOOKUP(#REF!&amp;"-"&amp;ROW()-109,[1]ワークシート!$F$2:$BW$498,62,0),"")</f>
        <v/>
      </c>
      <c r="AE87" s="126"/>
      <c r="AF87" s="45" t="str">
        <f t="shared" si="1"/>
        <v/>
      </c>
      <c r="AG87" s="45"/>
      <c r="AH87" s="45" t="str">
        <f>+IFERROR(IF(VLOOKUP(#REF!&amp;"-"&amp;ROW()-109,[1]ワークシート!$F$2:$BW$498,63,0)="","",VLOOKUP(#REF!&amp;"-"&amp;ROW()-109,[1]ワークシート!$F$2:$BW$498,63,0)),"")</f>
        <v/>
      </c>
      <c r="AI87" s="45"/>
      <c r="AK87" s="135">
        <v>7</v>
      </c>
      <c r="AL87" s="135" t="str">
        <f t="shared" si="2"/>
        <v>7</v>
      </c>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row>
    <row r="88" spans="1:71" ht="35.1" hidden="1" customHeight="1">
      <c r="A88" s="2"/>
      <c r="B88" s="8" t="str">
        <f>+IFERROR(VLOOKUP(#REF!&amp;"-"&amp;ROW()-109,[1]ワークシート!$F$2:$BW$498,6,0),"")</f>
        <v/>
      </c>
      <c r="C88" s="18"/>
      <c r="D88" s="8" t="str">
        <f>+IFERROR(IF(VLOOKUP(#REF!&amp;"-"&amp;ROW()-109,[1]ワークシート!$F$2:$BW$498,7,0)="","",VLOOKUP(#REF!&amp;"-"&amp;ROW()-109,[1]ワークシート!$F$2:$BW$498,7,0)),"")</f>
        <v/>
      </c>
      <c r="E88" s="18"/>
      <c r="F88" s="8" t="str">
        <f>+IFERROR(VLOOKUP(#REF!&amp;"-"&amp;ROW()-109,[1]ワークシート!$F$2:$BW$498,8,0),"")</f>
        <v/>
      </c>
      <c r="G88" s="18"/>
      <c r="H88" s="45" t="str">
        <f>+IFERROR(VLOOKUP(#REF!&amp;"-"&amp;ROW()-109,[1]ワークシート!$F$2:$BW$498,9,0),"")</f>
        <v/>
      </c>
      <c r="I8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88" s="49"/>
      <c r="K88" s="8" t="str">
        <f>+IFERROR(VLOOKUP(#REF!&amp;"-"&amp;ROW()-109,[1]ワークシート!$F$2:$BW$498,16,0),"")</f>
        <v/>
      </c>
      <c r="L88" s="29"/>
      <c r="M88" s="18"/>
      <c r="N88" s="52" t="str">
        <f>+IFERROR(VLOOKUP(#REF!&amp;"-"&amp;ROW()-109,[1]ワークシート!$F$2:$BW$498,21,0),"")</f>
        <v/>
      </c>
      <c r="O88" s="62"/>
      <c r="P88" s="66" t="str">
        <f>+IFERROR(VLOOKUP(#REF!&amp;"-"&amp;ROW()-109,[1]ワークシート!$F$2:$BW$498,22,0),"")</f>
        <v/>
      </c>
      <c r="Q88" s="66"/>
      <c r="R88" s="71" t="str">
        <f>+IFERROR(VLOOKUP(#REF!&amp;"-"&amp;ROW()-109,[1]ワークシート!$F$2:$BW$498,52,0),"")</f>
        <v/>
      </c>
      <c r="S88" s="71"/>
      <c r="T88" s="71"/>
      <c r="U88" s="66" t="str">
        <f>+IFERROR(VLOOKUP(#REF!&amp;"-"&amp;ROW()-109,[1]ワークシート!$F$2:$BW$498,57,0),"")</f>
        <v/>
      </c>
      <c r="V88" s="66"/>
      <c r="W88" s="66" t="str">
        <f>+IFERROR(VLOOKUP(#REF!&amp;"-"&amp;ROW()-109,[1]ワークシート!$F$2:$BW$498,58,0),"")</f>
        <v/>
      </c>
      <c r="X88" s="66"/>
      <c r="Y88" s="66"/>
      <c r="Z88" s="45" t="str">
        <f t="shared" si="0"/>
        <v/>
      </c>
      <c r="AA88" s="45"/>
      <c r="AB88" s="8" t="str">
        <f>+IFERROR(IF(VLOOKUP(#REF!&amp;"-"&amp;ROW()-109,[1]ワークシート!$F$2:$BW$498,10,0)="","",VLOOKUP(#REF!&amp;"-"&amp;ROW()-109,[1]ワークシート!$F$2:$BW$498,10,0)),"")</f>
        <v/>
      </c>
      <c r="AC88" s="18"/>
      <c r="AD88" s="126" t="str">
        <f>+IFERROR(VLOOKUP(#REF!&amp;"-"&amp;ROW()-109,[1]ワークシート!$F$2:$BW$498,62,0),"")</f>
        <v/>
      </c>
      <c r="AE88" s="126"/>
      <c r="AF88" s="45" t="str">
        <f t="shared" si="1"/>
        <v/>
      </c>
      <c r="AG88" s="45"/>
      <c r="AH88" s="45" t="str">
        <f>+IFERROR(IF(VLOOKUP(#REF!&amp;"-"&amp;ROW()-109,[1]ワークシート!$F$2:$BW$498,63,0)="","",VLOOKUP(#REF!&amp;"-"&amp;ROW()-109,[1]ワークシート!$F$2:$BW$498,63,0)),"")</f>
        <v/>
      </c>
      <c r="AI88" s="45"/>
      <c r="AK88" s="135">
        <v>8</v>
      </c>
      <c r="AL88" s="135" t="str">
        <f t="shared" si="2"/>
        <v>8</v>
      </c>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row>
    <row r="89" spans="1:71" ht="35.1" hidden="1" customHeight="1">
      <c r="A89" s="2"/>
      <c r="B89" s="8" t="str">
        <f>+IFERROR(VLOOKUP(#REF!&amp;"-"&amp;ROW()-109,[1]ワークシート!$F$2:$BW$498,6,0),"")</f>
        <v/>
      </c>
      <c r="C89" s="18"/>
      <c r="D89" s="8" t="str">
        <f>+IFERROR(IF(VLOOKUP(#REF!&amp;"-"&amp;ROW()-109,[1]ワークシート!$F$2:$BW$498,7,0)="","",VLOOKUP(#REF!&amp;"-"&amp;ROW()-109,[1]ワークシート!$F$2:$BW$498,7,0)),"")</f>
        <v/>
      </c>
      <c r="E89" s="18"/>
      <c r="F89" s="8" t="str">
        <f>+IFERROR(VLOOKUP(#REF!&amp;"-"&amp;ROW()-109,[1]ワークシート!$F$2:$BW$498,8,0),"")</f>
        <v/>
      </c>
      <c r="G89" s="18"/>
      <c r="H89" s="45" t="str">
        <f>+IFERROR(VLOOKUP(#REF!&amp;"-"&amp;ROW()-109,[1]ワークシート!$F$2:$BW$498,9,0),"")</f>
        <v/>
      </c>
      <c r="I8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89" s="49"/>
      <c r="K89" s="8" t="str">
        <f>+IFERROR(VLOOKUP(#REF!&amp;"-"&amp;ROW()-109,[1]ワークシート!$F$2:$BW$498,16,0),"")</f>
        <v/>
      </c>
      <c r="L89" s="29"/>
      <c r="M89" s="18"/>
      <c r="N89" s="52" t="str">
        <f>+IFERROR(VLOOKUP(#REF!&amp;"-"&amp;ROW()-109,[1]ワークシート!$F$2:$BW$498,21,0),"")</f>
        <v/>
      </c>
      <c r="O89" s="62"/>
      <c r="P89" s="66" t="str">
        <f>+IFERROR(VLOOKUP(#REF!&amp;"-"&amp;ROW()-109,[1]ワークシート!$F$2:$BW$498,22,0),"")</f>
        <v/>
      </c>
      <c r="Q89" s="66"/>
      <c r="R89" s="71" t="str">
        <f>+IFERROR(VLOOKUP(#REF!&amp;"-"&amp;ROW()-109,[1]ワークシート!$F$2:$BW$498,52,0),"")</f>
        <v/>
      </c>
      <c r="S89" s="71"/>
      <c r="T89" s="71"/>
      <c r="U89" s="66" t="str">
        <f>+IFERROR(VLOOKUP(#REF!&amp;"-"&amp;ROW()-109,[1]ワークシート!$F$2:$BW$498,57,0),"")</f>
        <v/>
      </c>
      <c r="V89" s="66"/>
      <c r="W89" s="66" t="str">
        <f>+IFERROR(VLOOKUP(#REF!&amp;"-"&amp;ROW()-109,[1]ワークシート!$F$2:$BW$498,58,0),"")</f>
        <v/>
      </c>
      <c r="X89" s="66"/>
      <c r="Y89" s="66"/>
      <c r="Z89" s="45" t="str">
        <f t="shared" si="0"/>
        <v/>
      </c>
      <c r="AA89" s="45"/>
      <c r="AB89" s="8" t="str">
        <f>+IFERROR(IF(VLOOKUP(#REF!&amp;"-"&amp;ROW()-109,[1]ワークシート!$F$2:$BW$498,10,0)="","",VLOOKUP(#REF!&amp;"-"&amp;ROW()-109,[1]ワークシート!$F$2:$BW$498,10,0)),"")</f>
        <v/>
      </c>
      <c r="AC89" s="18"/>
      <c r="AD89" s="126" t="str">
        <f>+IFERROR(VLOOKUP(#REF!&amp;"-"&amp;ROW()-109,[1]ワークシート!$F$2:$BW$498,62,0),"")</f>
        <v/>
      </c>
      <c r="AE89" s="126"/>
      <c r="AF89" s="45" t="str">
        <f t="shared" si="1"/>
        <v/>
      </c>
      <c r="AG89" s="45"/>
      <c r="AH89" s="45" t="str">
        <f>+IFERROR(IF(VLOOKUP(#REF!&amp;"-"&amp;ROW()-109,[1]ワークシート!$F$2:$BW$498,63,0)="","",VLOOKUP(#REF!&amp;"-"&amp;ROW()-109,[1]ワークシート!$F$2:$BW$498,63,0)),"")</f>
        <v/>
      </c>
      <c r="AI89" s="45"/>
      <c r="AK89" s="135">
        <v>9</v>
      </c>
      <c r="AL89" s="135" t="str">
        <f t="shared" si="2"/>
        <v>9</v>
      </c>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row>
    <row r="90" spans="1:71" ht="35.1" hidden="1" customHeight="1">
      <c r="A90" s="2"/>
      <c r="B90" s="8" t="str">
        <f>+IFERROR(VLOOKUP(#REF!&amp;"-"&amp;ROW()-109,[1]ワークシート!$F$2:$BW$498,6,0),"")</f>
        <v/>
      </c>
      <c r="C90" s="18"/>
      <c r="D90" s="8" t="str">
        <f>+IFERROR(IF(VLOOKUP(#REF!&amp;"-"&amp;ROW()-109,[1]ワークシート!$F$2:$BW$498,7,0)="","",VLOOKUP(#REF!&amp;"-"&amp;ROW()-109,[1]ワークシート!$F$2:$BW$498,7,0)),"")</f>
        <v/>
      </c>
      <c r="E90" s="18"/>
      <c r="F90" s="8" t="str">
        <f>+IFERROR(VLOOKUP(#REF!&amp;"-"&amp;ROW()-109,[1]ワークシート!$F$2:$BW$498,8,0),"")</f>
        <v/>
      </c>
      <c r="G90" s="18"/>
      <c r="H90" s="45" t="str">
        <f>+IFERROR(VLOOKUP(#REF!&amp;"-"&amp;ROW()-109,[1]ワークシート!$F$2:$BW$498,9,0),"")</f>
        <v/>
      </c>
      <c r="I9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90" s="49"/>
      <c r="K90" s="8" t="str">
        <f>+IFERROR(VLOOKUP(#REF!&amp;"-"&amp;ROW()-109,[1]ワークシート!$F$2:$BW$498,16,0),"")</f>
        <v/>
      </c>
      <c r="L90" s="29"/>
      <c r="M90" s="18"/>
      <c r="N90" s="52" t="str">
        <f>+IFERROR(VLOOKUP(#REF!&amp;"-"&amp;ROW()-109,[1]ワークシート!$F$2:$BW$498,21,0),"")</f>
        <v/>
      </c>
      <c r="O90" s="62"/>
      <c r="P90" s="66" t="str">
        <f>+IFERROR(VLOOKUP(#REF!&amp;"-"&amp;ROW()-109,[1]ワークシート!$F$2:$BW$498,22,0),"")</f>
        <v/>
      </c>
      <c r="Q90" s="66"/>
      <c r="R90" s="71" t="str">
        <f>+IFERROR(VLOOKUP(#REF!&amp;"-"&amp;ROW()-109,[1]ワークシート!$F$2:$BW$498,52,0),"")</f>
        <v/>
      </c>
      <c r="S90" s="71"/>
      <c r="T90" s="71"/>
      <c r="U90" s="66" t="str">
        <f>+IFERROR(VLOOKUP(#REF!&amp;"-"&amp;ROW()-109,[1]ワークシート!$F$2:$BW$498,57,0),"")</f>
        <v/>
      </c>
      <c r="V90" s="66"/>
      <c r="W90" s="66" t="str">
        <f>+IFERROR(VLOOKUP(#REF!&amp;"-"&amp;ROW()-109,[1]ワークシート!$F$2:$BW$498,58,0),"")</f>
        <v/>
      </c>
      <c r="X90" s="66"/>
      <c r="Y90" s="66"/>
      <c r="Z90" s="45" t="str">
        <f t="shared" si="0"/>
        <v/>
      </c>
      <c r="AA90" s="45"/>
      <c r="AB90" s="8" t="str">
        <f>+IFERROR(IF(VLOOKUP(#REF!&amp;"-"&amp;ROW()-109,[1]ワークシート!$F$2:$BW$498,10,0)="","",VLOOKUP(#REF!&amp;"-"&amp;ROW()-109,[1]ワークシート!$F$2:$BW$498,10,0)),"")</f>
        <v/>
      </c>
      <c r="AC90" s="18"/>
      <c r="AD90" s="126" t="str">
        <f>+IFERROR(VLOOKUP(#REF!&amp;"-"&amp;ROW()-109,[1]ワークシート!$F$2:$BW$498,62,0),"")</f>
        <v/>
      </c>
      <c r="AE90" s="126"/>
      <c r="AF90" s="45" t="str">
        <f t="shared" si="1"/>
        <v/>
      </c>
      <c r="AG90" s="45"/>
      <c r="AH90" s="45" t="str">
        <f>+IFERROR(IF(VLOOKUP(#REF!&amp;"-"&amp;ROW()-109,[1]ワークシート!$F$2:$BW$498,63,0)="","",VLOOKUP(#REF!&amp;"-"&amp;ROW()-109,[1]ワークシート!$F$2:$BW$498,63,0)),"")</f>
        <v/>
      </c>
      <c r="AI90" s="45"/>
      <c r="AK90" s="135">
        <v>10</v>
      </c>
      <c r="AL90" s="135" t="str">
        <f t="shared" si="2"/>
        <v>10</v>
      </c>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row>
    <row r="91" spans="1:71" ht="35.1" hidden="1" customHeight="1">
      <c r="A91" s="2"/>
      <c r="B91" s="8" t="str">
        <f>+IFERROR(VLOOKUP(#REF!&amp;"-"&amp;ROW()-109,[1]ワークシート!$F$2:$BW$498,6,0),"")</f>
        <v/>
      </c>
      <c r="C91" s="18"/>
      <c r="D91" s="8" t="str">
        <f>+IFERROR(IF(VLOOKUP(#REF!&amp;"-"&amp;ROW()-109,[1]ワークシート!$F$2:$BW$498,7,0)="","",VLOOKUP(#REF!&amp;"-"&amp;ROW()-109,[1]ワークシート!$F$2:$BW$498,7,0)),"")</f>
        <v/>
      </c>
      <c r="E91" s="18"/>
      <c r="F91" s="8" t="str">
        <f>+IFERROR(VLOOKUP(#REF!&amp;"-"&amp;ROW()-109,[1]ワークシート!$F$2:$BW$498,8,0),"")</f>
        <v/>
      </c>
      <c r="G91" s="18"/>
      <c r="H91" s="45" t="str">
        <f>+IFERROR(VLOOKUP(#REF!&amp;"-"&amp;ROW()-109,[1]ワークシート!$F$2:$BW$498,9,0),"")</f>
        <v/>
      </c>
      <c r="I9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91" s="49"/>
      <c r="K91" s="8" t="str">
        <f>+IFERROR(VLOOKUP(#REF!&amp;"-"&amp;ROW()-109,[1]ワークシート!$F$2:$BW$498,16,0),"")</f>
        <v/>
      </c>
      <c r="L91" s="29"/>
      <c r="M91" s="18"/>
      <c r="N91" s="52" t="str">
        <f>+IFERROR(VLOOKUP(#REF!&amp;"-"&amp;ROW()-109,[1]ワークシート!$F$2:$BW$498,21,0),"")</f>
        <v/>
      </c>
      <c r="O91" s="62"/>
      <c r="P91" s="66" t="str">
        <f>+IFERROR(VLOOKUP(#REF!&amp;"-"&amp;ROW()-109,[1]ワークシート!$F$2:$BW$498,22,0),"")</f>
        <v/>
      </c>
      <c r="Q91" s="66"/>
      <c r="R91" s="71" t="str">
        <f>+IFERROR(VLOOKUP(#REF!&amp;"-"&amp;ROW()-109,[1]ワークシート!$F$2:$BW$498,52,0),"")</f>
        <v/>
      </c>
      <c r="S91" s="71"/>
      <c r="T91" s="71"/>
      <c r="U91" s="66" t="str">
        <f>+IFERROR(VLOOKUP(#REF!&amp;"-"&amp;ROW()-109,[1]ワークシート!$F$2:$BW$498,57,0),"")</f>
        <v/>
      </c>
      <c r="V91" s="66"/>
      <c r="W91" s="66" t="str">
        <f>+IFERROR(VLOOKUP(#REF!&amp;"-"&amp;ROW()-109,[1]ワークシート!$F$2:$BW$498,58,0),"")</f>
        <v/>
      </c>
      <c r="X91" s="66"/>
      <c r="Y91" s="66"/>
      <c r="Z91" s="45" t="str">
        <f t="shared" si="0"/>
        <v/>
      </c>
      <c r="AA91" s="45"/>
      <c r="AB91" s="8" t="str">
        <f>+IFERROR(IF(VLOOKUP(#REF!&amp;"-"&amp;ROW()-109,[1]ワークシート!$F$2:$BW$498,10,0)="","",VLOOKUP(#REF!&amp;"-"&amp;ROW()-109,[1]ワークシート!$F$2:$BW$498,10,0)),"")</f>
        <v/>
      </c>
      <c r="AC91" s="18"/>
      <c r="AD91" s="126" t="str">
        <f>+IFERROR(VLOOKUP(#REF!&amp;"-"&amp;ROW()-109,[1]ワークシート!$F$2:$BW$498,62,0),"")</f>
        <v/>
      </c>
      <c r="AE91" s="126"/>
      <c r="AF91" s="45" t="str">
        <f t="shared" si="1"/>
        <v/>
      </c>
      <c r="AG91" s="45"/>
      <c r="AH91" s="45" t="str">
        <f>+IFERROR(IF(VLOOKUP(#REF!&amp;"-"&amp;ROW()-109,[1]ワークシート!$F$2:$BW$498,63,0)="","",VLOOKUP(#REF!&amp;"-"&amp;ROW()-109,[1]ワークシート!$F$2:$BW$498,63,0)),"")</f>
        <v/>
      </c>
      <c r="AI91" s="45"/>
      <c r="AK91" s="135">
        <v>11</v>
      </c>
      <c r="AL91" s="135" t="str">
        <f t="shared" si="2"/>
        <v>11</v>
      </c>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row>
    <row r="92" spans="1:71" ht="35.1" hidden="1" customHeight="1">
      <c r="A92" s="2"/>
      <c r="B92" s="8" t="str">
        <f>+IFERROR(VLOOKUP(#REF!&amp;"-"&amp;ROW()-109,[1]ワークシート!$F$2:$BW$498,6,0),"")</f>
        <v/>
      </c>
      <c r="C92" s="18"/>
      <c r="D92" s="8" t="str">
        <f>+IFERROR(IF(VLOOKUP(#REF!&amp;"-"&amp;ROW()-109,[1]ワークシート!$F$2:$BW$498,7,0)="","",VLOOKUP(#REF!&amp;"-"&amp;ROW()-109,[1]ワークシート!$F$2:$BW$498,7,0)),"")</f>
        <v/>
      </c>
      <c r="E92" s="18"/>
      <c r="F92" s="8" t="str">
        <f>+IFERROR(VLOOKUP(#REF!&amp;"-"&amp;ROW()-109,[1]ワークシート!$F$2:$BW$498,8,0),"")</f>
        <v/>
      </c>
      <c r="G92" s="18"/>
      <c r="H92" s="45" t="str">
        <f>+IFERROR(VLOOKUP(#REF!&amp;"-"&amp;ROW()-109,[1]ワークシート!$F$2:$BW$498,9,0),"")</f>
        <v/>
      </c>
      <c r="I9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92" s="49"/>
      <c r="K92" s="8" t="str">
        <f>+IFERROR(VLOOKUP(#REF!&amp;"-"&amp;ROW()-109,[1]ワークシート!$F$2:$BW$498,16,0),"")</f>
        <v/>
      </c>
      <c r="L92" s="29"/>
      <c r="M92" s="18"/>
      <c r="N92" s="52" t="str">
        <f>+IFERROR(VLOOKUP(#REF!&amp;"-"&amp;ROW()-109,[1]ワークシート!$F$2:$BW$498,21,0),"")</f>
        <v/>
      </c>
      <c r="O92" s="62"/>
      <c r="P92" s="66" t="str">
        <f>+IFERROR(VLOOKUP(#REF!&amp;"-"&amp;ROW()-109,[1]ワークシート!$F$2:$BW$498,22,0),"")</f>
        <v/>
      </c>
      <c r="Q92" s="66"/>
      <c r="R92" s="71" t="str">
        <f>+IFERROR(VLOOKUP(#REF!&amp;"-"&amp;ROW()-109,[1]ワークシート!$F$2:$BW$498,52,0),"")</f>
        <v/>
      </c>
      <c r="S92" s="71"/>
      <c r="T92" s="71"/>
      <c r="U92" s="66" t="str">
        <f>+IFERROR(VLOOKUP(#REF!&amp;"-"&amp;ROW()-109,[1]ワークシート!$F$2:$BW$498,57,0),"")</f>
        <v/>
      </c>
      <c r="V92" s="66"/>
      <c r="W92" s="66" t="str">
        <f>+IFERROR(VLOOKUP(#REF!&amp;"-"&amp;ROW()-109,[1]ワークシート!$F$2:$BW$498,58,0),"")</f>
        <v/>
      </c>
      <c r="X92" s="66"/>
      <c r="Y92" s="66"/>
      <c r="Z92" s="45" t="str">
        <f t="shared" si="0"/>
        <v/>
      </c>
      <c r="AA92" s="45"/>
      <c r="AB92" s="8" t="str">
        <f>+IFERROR(IF(VLOOKUP(#REF!&amp;"-"&amp;ROW()-109,[1]ワークシート!$F$2:$BW$498,10,0)="","",VLOOKUP(#REF!&amp;"-"&amp;ROW()-109,[1]ワークシート!$F$2:$BW$498,10,0)),"")</f>
        <v/>
      </c>
      <c r="AC92" s="18"/>
      <c r="AD92" s="126" t="str">
        <f>+IFERROR(VLOOKUP(#REF!&amp;"-"&amp;ROW()-109,[1]ワークシート!$F$2:$BW$498,62,0),"")</f>
        <v/>
      </c>
      <c r="AE92" s="126"/>
      <c r="AF92" s="45" t="str">
        <f t="shared" si="1"/>
        <v/>
      </c>
      <c r="AG92" s="45"/>
      <c r="AH92" s="45" t="str">
        <f>+IFERROR(IF(VLOOKUP(#REF!&amp;"-"&amp;ROW()-109,[1]ワークシート!$F$2:$BW$498,63,0)="","",VLOOKUP(#REF!&amp;"-"&amp;ROW()-109,[1]ワークシート!$F$2:$BW$498,63,0)),"")</f>
        <v/>
      </c>
      <c r="AI92" s="45"/>
      <c r="AK92" s="135">
        <v>12</v>
      </c>
      <c r="AL92" s="135" t="str">
        <f t="shared" si="2"/>
        <v>12</v>
      </c>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row>
    <row r="93" spans="1:71" ht="35.1" hidden="1" customHeight="1">
      <c r="A93" s="2"/>
      <c r="B93" s="8" t="str">
        <f>+IFERROR(VLOOKUP(#REF!&amp;"-"&amp;ROW()-109,[1]ワークシート!$F$2:$BW$498,6,0),"")</f>
        <v/>
      </c>
      <c r="C93" s="18"/>
      <c r="D93" s="8" t="str">
        <f>+IFERROR(IF(VLOOKUP(#REF!&amp;"-"&amp;ROW()-109,[1]ワークシート!$F$2:$BW$498,7,0)="","",VLOOKUP(#REF!&amp;"-"&amp;ROW()-109,[1]ワークシート!$F$2:$BW$498,7,0)),"")</f>
        <v/>
      </c>
      <c r="E93" s="18"/>
      <c r="F93" s="8" t="str">
        <f>+IFERROR(VLOOKUP(#REF!&amp;"-"&amp;ROW()-109,[1]ワークシート!$F$2:$BW$498,8,0),"")</f>
        <v/>
      </c>
      <c r="G93" s="18"/>
      <c r="H93" s="45" t="str">
        <f>+IFERROR(VLOOKUP(#REF!&amp;"-"&amp;ROW()-109,[1]ワークシート!$F$2:$BW$498,9,0),"")</f>
        <v/>
      </c>
      <c r="I9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93" s="49"/>
      <c r="K93" s="8" t="str">
        <f>+IFERROR(VLOOKUP(#REF!&amp;"-"&amp;ROW()-109,[1]ワークシート!$F$2:$BW$498,16,0),"")</f>
        <v/>
      </c>
      <c r="L93" s="29"/>
      <c r="M93" s="18"/>
      <c r="N93" s="52" t="str">
        <f>+IFERROR(VLOOKUP(#REF!&amp;"-"&amp;ROW()-109,[1]ワークシート!$F$2:$BW$498,21,0),"")</f>
        <v/>
      </c>
      <c r="O93" s="62"/>
      <c r="P93" s="66" t="str">
        <f>+IFERROR(VLOOKUP(#REF!&amp;"-"&amp;ROW()-109,[1]ワークシート!$F$2:$BW$498,22,0),"")</f>
        <v/>
      </c>
      <c r="Q93" s="66"/>
      <c r="R93" s="71" t="str">
        <f>+IFERROR(VLOOKUP(#REF!&amp;"-"&amp;ROW()-109,[1]ワークシート!$F$2:$BW$498,52,0),"")</f>
        <v/>
      </c>
      <c r="S93" s="71"/>
      <c r="T93" s="71"/>
      <c r="U93" s="66" t="str">
        <f>+IFERROR(VLOOKUP(#REF!&amp;"-"&amp;ROW()-109,[1]ワークシート!$F$2:$BW$498,57,0),"")</f>
        <v/>
      </c>
      <c r="V93" s="66"/>
      <c r="W93" s="66" t="str">
        <f>+IFERROR(VLOOKUP(#REF!&amp;"-"&amp;ROW()-109,[1]ワークシート!$F$2:$BW$498,58,0),"")</f>
        <v/>
      </c>
      <c r="X93" s="66"/>
      <c r="Y93" s="66"/>
      <c r="Z93" s="45" t="str">
        <f t="shared" si="0"/>
        <v/>
      </c>
      <c r="AA93" s="45"/>
      <c r="AB93" s="8" t="str">
        <f>+IFERROR(IF(VLOOKUP(#REF!&amp;"-"&amp;ROW()-109,[1]ワークシート!$F$2:$BW$498,10,0)="","",VLOOKUP(#REF!&amp;"-"&amp;ROW()-109,[1]ワークシート!$F$2:$BW$498,10,0)),"")</f>
        <v/>
      </c>
      <c r="AC93" s="18"/>
      <c r="AD93" s="126" t="str">
        <f>+IFERROR(VLOOKUP(#REF!&amp;"-"&amp;ROW()-109,[1]ワークシート!$F$2:$BW$498,62,0),"")</f>
        <v/>
      </c>
      <c r="AE93" s="126"/>
      <c r="AF93" s="45" t="str">
        <f t="shared" si="1"/>
        <v/>
      </c>
      <c r="AG93" s="45"/>
      <c r="AH93" s="45" t="str">
        <f>+IFERROR(IF(VLOOKUP(#REF!&amp;"-"&amp;ROW()-109,[1]ワークシート!$F$2:$BW$498,63,0)="","",VLOOKUP(#REF!&amp;"-"&amp;ROW()-109,[1]ワークシート!$F$2:$BW$498,63,0)),"")</f>
        <v/>
      </c>
      <c r="AI93" s="45"/>
      <c r="AK93" s="135">
        <v>13</v>
      </c>
      <c r="AL93" s="135" t="str">
        <f t="shared" si="2"/>
        <v>13</v>
      </c>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row>
    <row r="94" spans="1:71" ht="35.1" hidden="1" customHeight="1">
      <c r="A94" s="2"/>
      <c r="B94" s="8" t="str">
        <f>+IFERROR(VLOOKUP(#REF!&amp;"-"&amp;ROW()-109,[1]ワークシート!$F$2:$BW$498,6,0),"")</f>
        <v/>
      </c>
      <c r="C94" s="18"/>
      <c r="D94" s="8" t="str">
        <f>+IFERROR(IF(VLOOKUP(#REF!&amp;"-"&amp;ROW()-109,[1]ワークシート!$F$2:$BW$498,7,0)="","",VLOOKUP(#REF!&amp;"-"&amp;ROW()-109,[1]ワークシート!$F$2:$BW$498,7,0)),"")</f>
        <v/>
      </c>
      <c r="E94" s="18"/>
      <c r="F94" s="8" t="str">
        <f>+IFERROR(VLOOKUP(#REF!&amp;"-"&amp;ROW()-109,[1]ワークシート!$F$2:$BW$498,8,0),"")</f>
        <v/>
      </c>
      <c r="G94" s="18"/>
      <c r="H94" s="45" t="str">
        <f>+IFERROR(VLOOKUP(#REF!&amp;"-"&amp;ROW()-109,[1]ワークシート!$F$2:$BW$498,9,0),"")</f>
        <v/>
      </c>
      <c r="I9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94" s="49"/>
      <c r="K94" s="8" t="str">
        <f>+IFERROR(VLOOKUP(#REF!&amp;"-"&amp;ROW()-109,[1]ワークシート!$F$2:$BW$498,16,0),"")</f>
        <v/>
      </c>
      <c r="L94" s="29"/>
      <c r="M94" s="18"/>
      <c r="N94" s="52" t="str">
        <f>+IFERROR(VLOOKUP(#REF!&amp;"-"&amp;ROW()-109,[1]ワークシート!$F$2:$BW$498,21,0),"")</f>
        <v/>
      </c>
      <c r="O94" s="62"/>
      <c r="P94" s="66" t="str">
        <f>+IFERROR(VLOOKUP(#REF!&amp;"-"&amp;ROW()-109,[1]ワークシート!$F$2:$BW$498,22,0),"")</f>
        <v/>
      </c>
      <c r="Q94" s="66"/>
      <c r="R94" s="71" t="str">
        <f>+IFERROR(VLOOKUP(#REF!&amp;"-"&amp;ROW()-109,[1]ワークシート!$F$2:$BW$498,52,0),"")</f>
        <v/>
      </c>
      <c r="S94" s="71"/>
      <c r="T94" s="71"/>
      <c r="U94" s="66" t="str">
        <f>+IFERROR(VLOOKUP(#REF!&amp;"-"&amp;ROW()-109,[1]ワークシート!$F$2:$BW$498,57,0),"")</f>
        <v/>
      </c>
      <c r="V94" s="66"/>
      <c r="W94" s="66" t="str">
        <f>+IFERROR(VLOOKUP(#REF!&amp;"-"&amp;ROW()-109,[1]ワークシート!$F$2:$BW$498,58,0),"")</f>
        <v/>
      </c>
      <c r="X94" s="66"/>
      <c r="Y94" s="66"/>
      <c r="Z94" s="45" t="str">
        <f t="shared" si="0"/>
        <v/>
      </c>
      <c r="AA94" s="45"/>
      <c r="AB94" s="8" t="str">
        <f>+IFERROR(IF(VLOOKUP(#REF!&amp;"-"&amp;ROW()-109,[1]ワークシート!$F$2:$BW$498,10,0)="","",VLOOKUP(#REF!&amp;"-"&amp;ROW()-109,[1]ワークシート!$F$2:$BW$498,10,0)),"")</f>
        <v/>
      </c>
      <c r="AC94" s="18"/>
      <c r="AD94" s="126" t="str">
        <f>+IFERROR(VLOOKUP(#REF!&amp;"-"&amp;ROW()-109,[1]ワークシート!$F$2:$BW$498,62,0),"")</f>
        <v/>
      </c>
      <c r="AE94" s="126"/>
      <c r="AF94" s="45" t="str">
        <f t="shared" si="1"/>
        <v/>
      </c>
      <c r="AG94" s="45"/>
      <c r="AH94" s="45" t="str">
        <f>+IFERROR(IF(VLOOKUP(#REF!&amp;"-"&amp;ROW()-109,[1]ワークシート!$F$2:$BW$498,63,0)="","",VLOOKUP(#REF!&amp;"-"&amp;ROW()-109,[1]ワークシート!$F$2:$BW$498,63,0)),"")</f>
        <v/>
      </c>
      <c r="AI94" s="45"/>
      <c r="AK94" s="135">
        <v>14</v>
      </c>
      <c r="AL94" s="135" t="str">
        <f t="shared" si="2"/>
        <v>14</v>
      </c>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row>
    <row r="95" spans="1:71" ht="35.1" hidden="1" customHeight="1">
      <c r="A95" s="2"/>
      <c r="B95" s="8" t="str">
        <f>+IFERROR(VLOOKUP(#REF!&amp;"-"&amp;ROW()-109,[1]ワークシート!$F$2:$BW$498,6,0),"")</f>
        <v/>
      </c>
      <c r="C95" s="18"/>
      <c r="D95" s="8" t="str">
        <f>+IFERROR(IF(VLOOKUP(#REF!&amp;"-"&amp;ROW()-109,[1]ワークシート!$F$2:$BW$498,7,0)="","",VLOOKUP(#REF!&amp;"-"&amp;ROW()-109,[1]ワークシート!$F$2:$BW$498,7,0)),"")</f>
        <v/>
      </c>
      <c r="E95" s="18"/>
      <c r="F95" s="8" t="str">
        <f>+IFERROR(VLOOKUP(#REF!&amp;"-"&amp;ROW()-109,[1]ワークシート!$F$2:$BW$498,8,0),"")</f>
        <v/>
      </c>
      <c r="G95" s="18"/>
      <c r="H95" s="45" t="str">
        <f>+IFERROR(VLOOKUP(#REF!&amp;"-"&amp;ROW()-109,[1]ワークシート!$F$2:$BW$498,9,0),"")</f>
        <v/>
      </c>
      <c r="I9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95" s="49"/>
      <c r="K95" s="8" t="str">
        <f>+IFERROR(VLOOKUP(#REF!&amp;"-"&amp;ROW()-109,[1]ワークシート!$F$2:$BW$498,16,0),"")</f>
        <v/>
      </c>
      <c r="L95" s="29"/>
      <c r="M95" s="18"/>
      <c r="N95" s="52" t="str">
        <f>+IFERROR(VLOOKUP(#REF!&amp;"-"&amp;ROW()-109,[1]ワークシート!$F$2:$BW$498,21,0),"")</f>
        <v/>
      </c>
      <c r="O95" s="62"/>
      <c r="P95" s="66" t="str">
        <f>+IFERROR(VLOOKUP(#REF!&amp;"-"&amp;ROW()-109,[1]ワークシート!$F$2:$BW$498,22,0),"")</f>
        <v/>
      </c>
      <c r="Q95" s="66"/>
      <c r="R95" s="71" t="str">
        <f>+IFERROR(VLOOKUP(#REF!&amp;"-"&amp;ROW()-109,[1]ワークシート!$F$2:$BW$498,52,0),"")</f>
        <v/>
      </c>
      <c r="S95" s="71"/>
      <c r="T95" s="71"/>
      <c r="U95" s="66" t="str">
        <f>+IFERROR(VLOOKUP(#REF!&amp;"-"&amp;ROW()-109,[1]ワークシート!$F$2:$BW$498,57,0),"")</f>
        <v/>
      </c>
      <c r="V95" s="66"/>
      <c r="W95" s="66" t="str">
        <f>+IFERROR(VLOOKUP(#REF!&amp;"-"&amp;ROW()-109,[1]ワークシート!$F$2:$BW$498,58,0),"")</f>
        <v/>
      </c>
      <c r="X95" s="66"/>
      <c r="Y95" s="66"/>
      <c r="Z95" s="45" t="str">
        <f t="shared" si="0"/>
        <v/>
      </c>
      <c r="AA95" s="45"/>
      <c r="AB95" s="8" t="str">
        <f>+IFERROR(IF(VLOOKUP(#REF!&amp;"-"&amp;ROW()-109,[1]ワークシート!$F$2:$BW$498,10,0)="","",VLOOKUP(#REF!&amp;"-"&amp;ROW()-109,[1]ワークシート!$F$2:$BW$498,10,0)),"")</f>
        <v/>
      </c>
      <c r="AC95" s="18"/>
      <c r="AD95" s="126" t="str">
        <f>+IFERROR(VLOOKUP(#REF!&amp;"-"&amp;ROW()-109,[1]ワークシート!$F$2:$BW$498,62,0),"")</f>
        <v/>
      </c>
      <c r="AE95" s="126"/>
      <c r="AF95" s="45" t="str">
        <f t="shared" si="1"/>
        <v/>
      </c>
      <c r="AG95" s="45"/>
      <c r="AH95" s="45" t="str">
        <f>+IFERROR(IF(VLOOKUP(#REF!&amp;"-"&amp;ROW()-109,[1]ワークシート!$F$2:$BW$498,63,0)="","",VLOOKUP(#REF!&amp;"-"&amp;ROW()-109,[1]ワークシート!$F$2:$BW$498,63,0)),"")</f>
        <v/>
      </c>
      <c r="AI95" s="45"/>
      <c r="AK95" s="135">
        <v>15</v>
      </c>
      <c r="AL95" s="135" t="str">
        <f t="shared" si="2"/>
        <v>15</v>
      </c>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row>
    <row r="96" spans="1:71" ht="35.1" hidden="1" customHeight="1">
      <c r="A96" s="2"/>
      <c r="B96" s="8" t="str">
        <f>+IFERROR(VLOOKUP(#REF!&amp;"-"&amp;ROW()-109,[1]ワークシート!$F$2:$BW$498,6,0),"")</f>
        <v/>
      </c>
      <c r="C96" s="18"/>
      <c r="D96" s="8" t="str">
        <f>+IFERROR(IF(VLOOKUP(#REF!&amp;"-"&amp;ROW()-109,[1]ワークシート!$F$2:$BW$498,7,0)="","",VLOOKUP(#REF!&amp;"-"&amp;ROW()-109,[1]ワークシート!$F$2:$BW$498,7,0)),"")</f>
        <v/>
      </c>
      <c r="E96" s="18"/>
      <c r="F96" s="8" t="str">
        <f>+IFERROR(VLOOKUP(#REF!&amp;"-"&amp;ROW()-109,[1]ワークシート!$F$2:$BW$498,8,0),"")</f>
        <v/>
      </c>
      <c r="G96" s="18"/>
      <c r="H96" s="45" t="str">
        <f>+IFERROR(VLOOKUP(#REF!&amp;"-"&amp;ROW()-109,[1]ワークシート!$F$2:$BW$498,9,0),"")</f>
        <v/>
      </c>
      <c r="I9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96" s="49"/>
      <c r="K96" s="8" t="str">
        <f>+IFERROR(VLOOKUP(#REF!&amp;"-"&amp;ROW()-109,[1]ワークシート!$F$2:$BW$498,16,0),"")</f>
        <v/>
      </c>
      <c r="L96" s="29"/>
      <c r="M96" s="18"/>
      <c r="N96" s="52" t="str">
        <f>+IFERROR(VLOOKUP(#REF!&amp;"-"&amp;ROW()-109,[1]ワークシート!$F$2:$BW$498,21,0),"")</f>
        <v/>
      </c>
      <c r="O96" s="62"/>
      <c r="P96" s="66" t="str">
        <f>+IFERROR(VLOOKUP(#REF!&amp;"-"&amp;ROW()-109,[1]ワークシート!$F$2:$BW$498,22,0),"")</f>
        <v/>
      </c>
      <c r="Q96" s="66"/>
      <c r="R96" s="71" t="str">
        <f>+IFERROR(VLOOKUP(#REF!&amp;"-"&amp;ROW()-109,[1]ワークシート!$F$2:$BW$498,52,0),"")</f>
        <v/>
      </c>
      <c r="S96" s="71"/>
      <c r="T96" s="71"/>
      <c r="U96" s="66" t="str">
        <f>+IFERROR(VLOOKUP(#REF!&amp;"-"&amp;ROW()-109,[1]ワークシート!$F$2:$BW$498,57,0),"")</f>
        <v/>
      </c>
      <c r="V96" s="66"/>
      <c r="W96" s="66" t="str">
        <f>+IFERROR(VLOOKUP(#REF!&amp;"-"&amp;ROW()-109,[1]ワークシート!$F$2:$BW$498,58,0),"")</f>
        <v/>
      </c>
      <c r="X96" s="66"/>
      <c r="Y96" s="66"/>
      <c r="Z96" s="45" t="str">
        <f t="shared" si="0"/>
        <v/>
      </c>
      <c r="AA96" s="45"/>
      <c r="AB96" s="8" t="str">
        <f>+IFERROR(IF(VLOOKUP(#REF!&amp;"-"&amp;ROW()-109,[1]ワークシート!$F$2:$BW$498,10,0)="","",VLOOKUP(#REF!&amp;"-"&amp;ROW()-109,[1]ワークシート!$F$2:$BW$498,10,0)),"")</f>
        <v/>
      </c>
      <c r="AC96" s="18"/>
      <c r="AD96" s="126" t="str">
        <f>+IFERROR(VLOOKUP(#REF!&amp;"-"&amp;ROW()-109,[1]ワークシート!$F$2:$BW$498,62,0),"")</f>
        <v/>
      </c>
      <c r="AE96" s="126"/>
      <c r="AF96" s="45" t="str">
        <f t="shared" si="1"/>
        <v/>
      </c>
      <c r="AG96" s="45"/>
      <c r="AH96" s="45" t="str">
        <f>+IFERROR(IF(VLOOKUP(#REF!&amp;"-"&amp;ROW()-109,[1]ワークシート!$F$2:$BW$498,63,0)="","",VLOOKUP(#REF!&amp;"-"&amp;ROW()-109,[1]ワークシート!$F$2:$BW$498,63,0)),"")</f>
        <v/>
      </c>
      <c r="AI96" s="45"/>
      <c r="AK96" s="135">
        <v>16</v>
      </c>
      <c r="AL96" s="135" t="str">
        <f t="shared" si="2"/>
        <v>16</v>
      </c>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row>
    <row r="97" spans="1:71" ht="35.1" hidden="1" customHeight="1">
      <c r="A97" s="2"/>
      <c r="B97" s="8" t="str">
        <f>+IFERROR(VLOOKUP(#REF!&amp;"-"&amp;ROW()-109,[1]ワークシート!$F$2:$BW$498,6,0),"")</f>
        <v/>
      </c>
      <c r="C97" s="18"/>
      <c r="D97" s="8" t="str">
        <f>+IFERROR(IF(VLOOKUP(#REF!&amp;"-"&amp;ROW()-109,[1]ワークシート!$F$2:$BW$498,7,0)="","",VLOOKUP(#REF!&amp;"-"&amp;ROW()-109,[1]ワークシート!$F$2:$BW$498,7,0)),"")</f>
        <v/>
      </c>
      <c r="E97" s="18"/>
      <c r="F97" s="8" t="str">
        <f>+IFERROR(VLOOKUP(#REF!&amp;"-"&amp;ROW()-109,[1]ワークシート!$F$2:$BW$498,8,0),"")</f>
        <v/>
      </c>
      <c r="G97" s="18"/>
      <c r="H97" s="45" t="str">
        <f>+IFERROR(VLOOKUP(#REF!&amp;"-"&amp;ROW()-109,[1]ワークシート!$F$2:$BW$498,9,0),"")</f>
        <v/>
      </c>
      <c r="I9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97" s="49"/>
      <c r="K97" s="8" t="str">
        <f>+IFERROR(VLOOKUP(#REF!&amp;"-"&amp;ROW()-109,[1]ワークシート!$F$2:$BW$498,16,0),"")</f>
        <v/>
      </c>
      <c r="L97" s="29"/>
      <c r="M97" s="18"/>
      <c r="N97" s="52" t="str">
        <f>+IFERROR(VLOOKUP(#REF!&amp;"-"&amp;ROW()-109,[1]ワークシート!$F$2:$BW$498,21,0),"")</f>
        <v/>
      </c>
      <c r="O97" s="62"/>
      <c r="P97" s="66" t="str">
        <f>+IFERROR(VLOOKUP(#REF!&amp;"-"&amp;ROW()-109,[1]ワークシート!$F$2:$BW$498,22,0),"")</f>
        <v/>
      </c>
      <c r="Q97" s="66"/>
      <c r="R97" s="71" t="str">
        <f>+IFERROR(VLOOKUP(#REF!&amp;"-"&amp;ROW()-109,[1]ワークシート!$F$2:$BW$498,52,0),"")</f>
        <v/>
      </c>
      <c r="S97" s="71"/>
      <c r="T97" s="71"/>
      <c r="U97" s="66" t="str">
        <f>+IFERROR(VLOOKUP(#REF!&amp;"-"&amp;ROW()-109,[1]ワークシート!$F$2:$BW$498,57,0),"")</f>
        <v/>
      </c>
      <c r="V97" s="66"/>
      <c r="W97" s="66" t="str">
        <f>+IFERROR(VLOOKUP(#REF!&amp;"-"&amp;ROW()-109,[1]ワークシート!$F$2:$BW$498,58,0),"")</f>
        <v/>
      </c>
      <c r="X97" s="66"/>
      <c r="Y97" s="66"/>
      <c r="Z97" s="45" t="str">
        <f t="shared" si="0"/>
        <v/>
      </c>
      <c r="AA97" s="45"/>
      <c r="AB97" s="8" t="str">
        <f>+IFERROR(IF(VLOOKUP(#REF!&amp;"-"&amp;ROW()-109,[1]ワークシート!$F$2:$BW$498,10,0)="","",VLOOKUP(#REF!&amp;"-"&amp;ROW()-109,[1]ワークシート!$F$2:$BW$498,10,0)),"")</f>
        <v/>
      </c>
      <c r="AC97" s="18"/>
      <c r="AD97" s="126" t="str">
        <f>+IFERROR(VLOOKUP(#REF!&amp;"-"&amp;ROW()-109,[1]ワークシート!$F$2:$BW$498,62,0),"")</f>
        <v/>
      </c>
      <c r="AE97" s="126"/>
      <c r="AF97" s="45" t="str">
        <f t="shared" si="1"/>
        <v/>
      </c>
      <c r="AG97" s="45"/>
      <c r="AH97" s="45" t="str">
        <f>+IFERROR(IF(VLOOKUP(#REF!&amp;"-"&amp;ROW()-109,[1]ワークシート!$F$2:$BW$498,63,0)="","",VLOOKUP(#REF!&amp;"-"&amp;ROW()-109,[1]ワークシート!$F$2:$BW$498,63,0)),"")</f>
        <v/>
      </c>
      <c r="AI97" s="45"/>
      <c r="AK97" s="135">
        <v>17</v>
      </c>
      <c r="AL97" s="135" t="str">
        <f t="shared" si="2"/>
        <v>17</v>
      </c>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row>
    <row r="98" spans="1:71" ht="35.1" hidden="1" customHeight="1">
      <c r="A98" s="2"/>
      <c r="B98" s="8" t="str">
        <f>+IFERROR(VLOOKUP(#REF!&amp;"-"&amp;ROW()-109,[1]ワークシート!$F$2:$BW$498,6,0),"")</f>
        <v/>
      </c>
      <c r="C98" s="18"/>
      <c r="D98" s="8" t="str">
        <f>+IFERROR(IF(VLOOKUP(#REF!&amp;"-"&amp;ROW()-109,[1]ワークシート!$F$2:$BW$498,7,0)="","",VLOOKUP(#REF!&amp;"-"&amp;ROW()-109,[1]ワークシート!$F$2:$BW$498,7,0)),"")</f>
        <v/>
      </c>
      <c r="E98" s="18"/>
      <c r="F98" s="8" t="str">
        <f>+IFERROR(VLOOKUP(#REF!&amp;"-"&amp;ROW()-109,[1]ワークシート!$F$2:$BW$498,8,0),"")</f>
        <v/>
      </c>
      <c r="G98" s="18"/>
      <c r="H98" s="45" t="str">
        <f>+IFERROR(VLOOKUP(#REF!&amp;"-"&amp;ROW()-109,[1]ワークシート!$F$2:$BW$498,9,0),"")</f>
        <v/>
      </c>
      <c r="I9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98" s="49"/>
      <c r="K98" s="8" t="str">
        <f>+IFERROR(VLOOKUP(#REF!&amp;"-"&amp;ROW()-109,[1]ワークシート!$F$2:$BW$498,16,0),"")</f>
        <v/>
      </c>
      <c r="L98" s="29"/>
      <c r="M98" s="18"/>
      <c r="N98" s="52" t="str">
        <f>+IFERROR(VLOOKUP(#REF!&amp;"-"&amp;ROW()-109,[1]ワークシート!$F$2:$BW$498,21,0),"")</f>
        <v/>
      </c>
      <c r="O98" s="62"/>
      <c r="P98" s="66" t="str">
        <f>+IFERROR(VLOOKUP(#REF!&amp;"-"&amp;ROW()-109,[1]ワークシート!$F$2:$BW$498,22,0),"")</f>
        <v/>
      </c>
      <c r="Q98" s="66"/>
      <c r="R98" s="71" t="str">
        <f>+IFERROR(VLOOKUP(#REF!&amp;"-"&amp;ROW()-109,[1]ワークシート!$F$2:$BW$498,52,0),"")</f>
        <v/>
      </c>
      <c r="S98" s="71"/>
      <c r="T98" s="71"/>
      <c r="U98" s="66" t="str">
        <f>+IFERROR(VLOOKUP(#REF!&amp;"-"&amp;ROW()-109,[1]ワークシート!$F$2:$BW$498,57,0),"")</f>
        <v/>
      </c>
      <c r="V98" s="66"/>
      <c r="W98" s="66" t="str">
        <f>+IFERROR(VLOOKUP(#REF!&amp;"-"&amp;ROW()-109,[1]ワークシート!$F$2:$BW$498,58,0),"")</f>
        <v/>
      </c>
      <c r="X98" s="66"/>
      <c r="Y98" s="66"/>
      <c r="Z98" s="45" t="str">
        <f t="shared" si="0"/>
        <v/>
      </c>
      <c r="AA98" s="45"/>
      <c r="AB98" s="8" t="str">
        <f>+IFERROR(IF(VLOOKUP(#REF!&amp;"-"&amp;ROW()-109,[1]ワークシート!$F$2:$BW$498,10,0)="","",VLOOKUP(#REF!&amp;"-"&amp;ROW()-109,[1]ワークシート!$F$2:$BW$498,10,0)),"")</f>
        <v/>
      </c>
      <c r="AC98" s="18"/>
      <c r="AD98" s="126" t="str">
        <f>+IFERROR(VLOOKUP(#REF!&amp;"-"&amp;ROW()-109,[1]ワークシート!$F$2:$BW$498,62,0),"")</f>
        <v/>
      </c>
      <c r="AE98" s="126"/>
      <c r="AF98" s="45" t="str">
        <f t="shared" si="1"/>
        <v/>
      </c>
      <c r="AG98" s="45"/>
      <c r="AH98" s="45" t="str">
        <f>+IFERROR(IF(VLOOKUP(#REF!&amp;"-"&amp;ROW()-109,[1]ワークシート!$F$2:$BW$498,63,0)="","",VLOOKUP(#REF!&amp;"-"&amp;ROW()-109,[1]ワークシート!$F$2:$BW$498,63,0)),"")</f>
        <v/>
      </c>
      <c r="AI98" s="45"/>
      <c r="AK98" s="135">
        <v>18</v>
      </c>
      <c r="AL98" s="135" t="str">
        <f t="shared" si="2"/>
        <v>18</v>
      </c>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row>
    <row r="99" spans="1:71" ht="35.1" hidden="1" customHeight="1">
      <c r="A99" s="2"/>
      <c r="B99" s="8" t="str">
        <f>+IFERROR(VLOOKUP(#REF!&amp;"-"&amp;ROW()-109,[1]ワークシート!$F$2:$BW$498,6,0),"")</f>
        <v/>
      </c>
      <c r="C99" s="18"/>
      <c r="D99" s="8" t="str">
        <f>+IFERROR(IF(VLOOKUP(#REF!&amp;"-"&amp;ROW()-109,[1]ワークシート!$F$2:$BW$498,7,0)="","",VLOOKUP(#REF!&amp;"-"&amp;ROW()-109,[1]ワークシート!$F$2:$BW$498,7,0)),"")</f>
        <v/>
      </c>
      <c r="E99" s="18"/>
      <c r="F99" s="8" t="str">
        <f>+IFERROR(VLOOKUP(#REF!&amp;"-"&amp;ROW()-109,[1]ワークシート!$F$2:$BW$498,8,0),"")</f>
        <v/>
      </c>
      <c r="G99" s="18"/>
      <c r="H99" s="45" t="str">
        <f>+IFERROR(VLOOKUP(#REF!&amp;"-"&amp;ROW()-109,[1]ワークシート!$F$2:$BW$498,9,0),"")</f>
        <v/>
      </c>
      <c r="I9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99" s="49"/>
      <c r="K99" s="8" t="str">
        <f>+IFERROR(VLOOKUP(#REF!&amp;"-"&amp;ROW()-109,[1]ワークシート!$F$2:$BW$498,16,0),"")</f>
        <v/>
      </c>
      <c r="L99" s="29"/>
      <c r="M99" s="18"/>
      <c r="N99" s="52" t="str">
        <f>+IFERROR(VLOOKUP(#REF!&amp;"-"&amp;ROW()-109,[1]ワークシート!$F$2:$BW$498,21,0),"")</f>
        <v/>
      </c>
      <c r="O99" s="62"/>
      <c r="P99" s="66" t="str">
        <f>+IFERROR(VLOOKUP(#REF!&amp;"-"&amp;ROW()-109,[1]ワークシート!$F$2:$BW$498,22,0),"")</f>
        <v/>
      </c>
      <c r="Q99" s="66"/>
      <c r="R99" s="71" t="str">
        <f>+IFERROR(VLOOKUP(#REF!&amp;"-"&amp;ROW()-109,[1]ワークシート!$F$2:$BW$498,52,0),"")</f>
        <v/>
      </c>
      <c r="S99" s="71"/>
      <c r="T99" s="71"/>
      <c r="U99" s="66" t="str">
        <f>+IFERROR(VLOOKUP(#REF!&amp;"-"&amp;ROW()-109,[1]ワークシート!$F$2:$BW$498,57,0),"")</f>
        <v/>
      </c>
      <c r="V99" s="66"/>
      <c r="W99" s="66" t="str">
        <f>+IFERROR(VLOOKUP(#REF!&amp;"-"&amp;ROW()-109,[1]ワークシート!$F$2:$BW$498,58,0),"")</f>
        <v/>
      </c>
      <c r="X99" s="66"/>
      <c r="Y99" s="66"/>
      <c r="Z99" s="45" t="str">
        <f t="shared" si="0"/>
        <v/>
      </c>
      <c r="AA99" s="45"/>
      <c r="AB99" s="8" t="str">
        <f>+IFERROR(IF(VLOOKUP(#REF!&amp;"-"&amp;ROW()-109,[1]ワークシート!$F$2:$BW$498,10,0)="","",VLOOKUP(#REF!&amp;"-"&amp;ROW()-109,[1]ワークシート!$F$2:$BW$498,10,0)),"")</f>
        <v/>
      </c>
      <c r="AC99" s="18"/>
      <c r="AD99" s="126" t="str">
        <f>+IFERROR(VLOOKUP(#REF!&amp;"-"&amp;ROW()-109,[1]ワークシート!$F$2:$BW$498,62,0),"")</f>
        <v/>
      </c>
      <c r="AE99" s="126"/>
      <c r="AF99" s="45" t="str">
        <f t="shared" si="1"/>
        <v/>
      </c>
      <c r="AG99" s="45"/>
      <c r="AH99" s="45" t="str">
        <f>+IFERROR(IF(VLOOKUP(#REF!&amp;"-"&amp;ROW()-109,[1]ワークシート!$F$2:$BW$498,63,0)="","",VLOOKUP(#REF!&amp;"-"&amp;ROW()-109,[1]ワークシート!$F$2:$BW$498,63,0)),"")</f>
        <v/>
      </c>
      <c r="AI99" s="45"/>
      <c r="AK99" s="135">
        <v>19</v>
      </c>
      <c r="AL99" s="135" t="str">
        <f t="shared" si="2"/>
        <v>19</v>
      </c>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row>
    <row r="100" spans="1:71" ht="35.1" hidden="1" customHeight="1">
      <c r="A100" s="2"/>
      <c r="B100" s="8" t="str">
        <f>+IFERROR(VLOOKUP(#REF!&amp;"-"&amp;ROW()-109,[1]ワークシート!$F$2:$BW$498,6,0),"")</f>
        <v/>
      </c>
      <c r="C100" s="18"/>
      <c r="D100" s="8" t="str">
        <f>+IFERROR(IF(VLOOKUP(#REF!&amp;"-"&amp;ROW()-109,[1]ワークシート!$F$2:$BW$498,7,0)="","",VLOOKUP(#REF!&amp;"-"&amp;ROW()-109,[1]ワークシート!$F$2:$BW$498,7,0)),"")</f>
        <v/>
      </c>
      <c r="E100" s="18"/>
      <c r="F100" s="8" t="str">
        <f>+IFERROR(VLOOKUP(#REF!&amp;"-"&amp;ROW()-109,[1]ワークシート!$F$2:$BW$498,8,0),"")</f>
        <v/>
      </c>
      <c r="G100" s="18"/>
      <c r="H100" s="45" t="str">
        <f>+IFERROR(VLOOKUP(#REF!&amp;"-"&amp;ROW()-109,[1]ワークシート!$F$2:$BW$498,9,0),"")</f>
        <v/>
      </c>
      <c r="I10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00" s="49"/>
      <c r="K100" s="8" t="str">
        <f>+IFERROR(VLOOKUP(#REF!&amp;"-"&amp;ROW()-109,[1]ワークシート!$F$2:$BW$498,16,0),"")</f>
        <v/>
      </c>
      <c r="L100" s="29"/>
      <c r="M100" s="18"/>
      <c r="N100" s="52" t="str">
        <f>+IFERROR(VLOOKUP(#REF!&amp;"-"&amp;ROW()-109,[1]ワークシート!$F$2:$BW$498,21,0),"")</f>
        <v/>
      </c>
      <c r="O100" s="62"/>
      <c r="P100" s="66" t="str">
        <f>+IFERROR(VLOOKUP(#REF!&amp;"-"&amp;ROW()-109,[1]ワークシート!$F$2:$BW$498,22,0),"")</f>
        <v/>
      </c>
      <c r="Q100" s="66"/>
      <c r="R100" s="71" t="str">
        <f>+IFERROR(VLOOKUP(#REF!&amp;"-"&amp;ROW()-109,[1]ワークシート!$F$2:$BW$498,52,0),"")</f>
        <v/>
      </c>
      <c r="S100" s="71"/>
      <c r="T100" s="71"/>
      <c r="U100" s="66" t="str">
        <f>+IFERROR(VLOOKUP(#REF!&amp;"-"&amp;ROW()-109,[1]ワークシート!$F$2:$BW$498,57,0),"")</f>
        <v/>
      </c>
      <c r="V100" s="66"/>
      <c r="W100" s="66" t="str">
        <f>+IFERROR(VLOOKUP(#REF!&amp;"-"&amp;ROW()-109,[1]ワークシート!$F$2:$BW$498,58,0),"")</f>
        <v/>
      </c>
      <c r="X100" s="66"/>
      <c r="Y100" s="66"/>
      <c r="Z100" s="45" t="str">
        <f t="shared" si="0"/>
        <v/>
      </c>
      <c r="AA100" s="45"/>
      <c r="AB100" s="8" t="str">
        <f>+IFERROR(IF(VLOOKUP(#REF!&amp;"-"&amp;ROW()-109,[1]ワークシート!$F$2:$BW$498,10,0)="","",VLOOKUP(#REF!&amp;"-"&amp;ROW()-109,[1]ワークシート!$F$2:$BW$498,10,0)),"")</f>
        <v/>
      </c>
      <c r="AC100" s="18"/>
      <c r="AD100" s="126" t="str">
        <f>+IFERROR(VLOOKUP(#REF!&amp;"-"&amp;ROW()-109,[1]ワークシート!$F$2:$BW$498,62,0),"")</f>
        <v/>
      </c>
      <c r="AE100" s="126"/>
      <c r="AF100" s="45" t="str">
        <f t="shared" si="1"/>
        <v/>
      </c>
      <c r="AG100" s="45"/>
      <c r="AH100" s="45" t="str">
        <f>+IFERROR(IF(VLOOKUP(#REF!&amp;"-"&amp;ROW()-109,[1]ワークシート!$F$2:$BW$498,63,0)="","",VLOOKUP(#REF!&amp;"-"&amp;ROW()-109,[1]ワークシート!$F$2:$BW$498,63,0)),"")</f>
        <v/>
      </c>
      <c r="AI100" s="45"/>
      <c r="AK100" s="135">
        <v>20</v>
      </c>
      <c r="AL100" s="135" t="str">
        <f t="shared" si="2"/>
        <v>20</v>
      </c>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row>
    <row r="101" spans="1:71" ht="35.1" hidden="1" customHeight="1">
      <c r="A101" s="2"/>
      <c r="B101" s="8" t="str">
        <f>+IFERROR(VLOOKUP(#REF!&amp;"-"&amp;ROW()-109,[1]ワークシート!$F$2:$BW$498,6,0),"")</f>
        <v/>
      </c>
      <c r="C101" s="18"/>
      <c r="D101" s="8" t="str">
        <f>+IFERROR(IF(VLOOKUP(#REF!&amp;"-"&amp;ROW()-109,[1]ワークシート!$F$2:$BW$498,7,0)="","",VLOOKUP(#REF!&amp;"-"&amp;ROW()-109,[1]ワークシート!$F$2:$BW$498,7,0)),"")</f>
        <v/>
      </c>
      <c r="E101" s="18"/>
      <c r="F101" s="8" t="str">
        <f>+IFERROR(VLOOKUP(#REF!&amp;"-"&amp;ROW()-109,[1]ワークシート!$F$2:$BW$498,8,0),"")</f>
        <v/>
      </c>
      <c r="G101" s="18"/>
      <c r="H101" s="45" t="str">
        <f>+IFERROR(VLOOKUP(#REF!&amp;"-"&amp;ROW()-109,[1]ワークシート!$F$2:$BW$498,9,0),"")</f>
        <v/>
      </c>
      <c r="I10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01" s="49"/>
      <c r="K101" s="8" t="str">
        <f>+IFERROR(VLOOKUP(#REF!&amp;"-"&amp;ROW()-109,[1]ワークシート!$F$2:$BW$498,16,0),"")</f>
        <v/>
      </c>
      <c r="L101" s="29"/>
      <c r="M101" s="18"/>
      <c r="N101" s="52" t="str">
        <f>+IFERROR(VLOOKUP(#REF!&amp;"-"&amp;ROW()-109,[1]ワークシート!$F$2:$BW$498,21,0),"")</f>
        <v/>
      </c>
      <c r="O101" s="62"/>
      <c r="P101" s="66" t="str">
        <f>+IFERROR(VLOOKUP(#REF!&amp;"-"&amp;ROW()-109,[1]ワークシート!$F$2:$BW$498,22,0),"")</f>
        <v/>
      </c>
      <c r="Q101" s="66"/>
      <c r="R101" s="71" t="str">
        <f>+IFERROR(VLOOKUP(#REF!&amp;"-"&amp;ROW()-109,[1]ワークシート!$F$2:$BW$498,52,0),"")</f>
        <v/>
      </c>
      <c r="S101" s="71"/>
      <c r="T101" s="71"/>
      <c r="U101" s="66" t="str">
        <f>+IFERROR(VLOOKUP(#REF!&amp;"-"&amp;ROW()-109,[1]ワークシート!$F$2:$BW$498,57,0),"")</f>
        <v/>
      </c>
      <c r="V101" s="66"/>
      <c r="W101" s="66" t="str">
        <f>+IFERROR(VLOOKUP(#REF!&amp;"-"&amp;ROW()-109,[1]ワークシート!$F$2:$BW$498,58,0),"")</f>
        <v/>
      </c>
      <c r="X101" s="66"/>
      <c r="Y101" s="66"/>
      <c r="Z101" s="45" t="str">
        <f t="shared" si="0"/>
        <v/>
      </c>
      <c r="AA101" s="45"/>
      <c r="AB101" s="8" t="str">
        <f>+IFERROR(IF(VLOOKUP(#REF!&amp;"-"&amp;ROW()-109,[1]ワークシート!$F$2:$BW$498,10,0)="","",VLOOKUP(#REF!&amp;"-"&amp;ROW()-109,[1]ワークシート!$F$2:$BW$498,10,0)),"")</f>
        <v/>
      </c>
      <c r="AC101" s="18"/>
      <c r="AD101" s="126" t="str">
        <f>+IFERROR(VLOOKUP(#REF!&amp;"-"&amp;ROW()-109,[1]ワークシート!$F$2:$BW$498,62,0),"")</f>
        <v/>
      </c>
      <c r="AE101" s="126"/>
      <c r="AF101" s="45" t="str">
        <f t="shared" si="1"/>
        <v/>
      </c>
      <c r="AG101" s="45"/>
      <c r="AH101" s="45" t="str">
        <f>+IFERROR(IF(VLOOKUP(#REF!&amp;"-"&amp;ROW()-109,[1]ワークシート!$F$2:$BW$498,63,0)="","",VLOOKUP(#REF!&amp;"-"&amp;ROW()-109,[1]ワークシート!$F$2:$BW$498,63,0)),"")</f>
        <v/>
      </c>
      <c r="AI101" s="45"/>
      <c r="AK101" s="135">
        <v>21</v>
      </c>
      <c r="AL101" s="135" t="str">
        <f t="shared" si="2"/>
        <v>21</v>
      </c>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row>
    <row r="102" spans="1:71" ht="35.1" hidden="1" customHeight="1">
      <c r="A102" s="2"/>
      <c r="B102" s="8" t="str">
        <f>+IFERROR(VLOOKUP(#REF!&amp;"-"&amp;ROW()-109,[1]ワークシート!$F$2:$BW$498,6,0),"")</f>
        <v/>
      </c>
      <c r="C102" s="18"/>
      <c r="D102" s="8" t="str">
        <f>+IFERROR(IF(VLOOKUP(#REF!&amp;"-"&amp;ROW()-109,[1]ワークシート!$F$2:$BW$498,7,0)="","",VLOOKUP(#REF!&amp;"-"&amp;ROW()-109,[1]ワークシート!$F$2:$BW$498,7,0)),"")</f>
        <v/>
      </c>
      <c r="E102" s="18"/>
      <c r="F102" s="8" t="str">
        <f>+IFERROR(VLOOKUP(#REF!&amp;"-"&amp;ROW()-109,[1]ワークシート!$F$2:$BW$498,8,0),"")</f>
        <v/>
      </c>
      <c r="G102" s="18"/>
      <c r="H102" s="45" t="str">
        <f>+IFERROR(VLOOKUP(#REF!&amp;"-"&amp;ROW()-109,[1]ワークシート!$F$2:$BW$498,9,0),"")</f>
        <v/>
      </c>
      <c r="I10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02" s="49"/>
      <c r="K102" s="8" t="str">
        <f>+IFERROR(VLOOKUP(#REF!&amp;"-"&amp;ROW()-109,[1]ワークシート!$F$2:$BW$498,16,0),"")</f>
        <v/>
      </c>
      <c r="L102" s="29"/>
      <c r="M102" s="18"/>
      <c r="N102" s="52" t="str">
        <f>+IFERROR(VLOOKUP(#REF!&amp;"-"&amp;ROW()-109,[1]ワークシート!$F$2:$BW$498,21,0),"")</f>
        <v/>
      </c>
      <c r="O102" s="62"/>
      <c r="P102" s="66" t="str">
        <f>+IFERROR(VLOOKUP(#REF!&amp;"-"&amp;ROW()-109,[1]ワークシート!$F$2:$BW$498,22,0),"")</f>
        <v/>
      </c>
      <c r="Q102" s="66"/>
      <c r="R102" s="71" t="str">
        <f>+IFERROR(VLOOKUP(#REF!&amp;"-"&amp;ROW()-109,[1]ワークシート!$F$2:$BW$498,52,0),"")</f>
        <v/>
      </c>
      <c r="S102" s="71"/>
      <c r="T102" s="71"/>
      <c r="U102" s="66" t="str">
        <f>+IFERROR(VLOOKUP(#REF!&amp;"-"&amp;ROW()-109,[1]ワークシート!$F$2:$BW$498,57,0),"")</f>
        <v/>
      </c>
      <c r="V102" s="66"/>
      <c r="W102" s="66" t="str">
        <f>+IFERROR(VLOOKUP(#REF!&amp;"-"&amp;ROW()-109,[1]ワークシート!$F$2:$BW$498,58,0),"")</f>
        <v/>
      </c>
      <c r="X102" s="66"/>
      <c r="Y102" s="66"/>
      <c r="Z102" s="45" t="str">
        <f t="shared" si="0"/>
        <v/>
      </c>
      <c r="AA102" s="45"/>
      <c r="AB102" s="8" t="str">
        <f>+IFERROR(IF(VLOOKUP(#REF!&amp;"-"&amp;ROW()-109,[1]ワークシート!$F$2:$BW$498,10,0)="","",VLOOKUP(#REF!&amp;"-"&amp;ROW()-109,[1]ワークシート!$F$2:$BW$498,10,0)),"")</f>
        <v/>
      </c>
      <c r="AC102" s="18"/>
      <c r="AD102" s="126" t="str">
        <f>+IFERROR(VLOOKUP(#REF!&amp;"-"&amp;ROW()-109,[1]ワークシート!$F$2:$BW$498,62,0),"")</f>
        <v/>
      </c>
      <c r="AE102" s="126"/>
      <c r="AF102" s="45" t="str">
        <f t="shared" si="1"/>
        <v/>
      </c>
      <c r="AG102" s="45"/>
      <c r="AH102" s="45" t="str">
        <f>+IFERROR(IF(VLOOKUP(#REF!&amp;"-"&amp;ROW()-109,[1]ワークシート!$F$2:$BW$498,63,0)="","",VLOOKUP(#REF!&amp;"-"&amp;ROW()-109,[1]ワークシート!$F$2:$BW$498,63,0)),"")</f>
        <v/>
      </c>
      <c r="AI102" s="45"/>
      <c r="AK102" s="135">
        <v>22</v>
      </c>
      <c r="AL102" s="135" t="str">
        <f t="shared" si="2"/>
        <v>22</v>
      </c>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row>
    <row r="103" spans="1:71" ht="35.1" hidden="1" customHeight="1">
      <c r="A103" s="2"/>
      <c r="B103" s="8" t="str">
        <f>+IFERROR(VLOOKUP(#REF!&amp;"-"&amp;ROW()-109,[1]ワークシート!$F$2:$BW$498,6,0),"")</f>
        <v/>
      </c>
      <c r="C103" s="18"/>
      <c r="D103" s="8" t="str">
        <f>+IFERROR(IF(VLOOKUP(#REF!&amp;"-"&amp;ROW()-109,[1]ワークシート!$F$2:$BW$498,7,0)="","",VLOOKUP(#REF!&amp;"-"&amp;ROW()-109,[1]ワークシート!$F$2:$BW$498,7,0)),"")</f>
        <v/>
      </c>
      <c r="E103" s="18"/>
      <c r="F103" s="8" t="str">
        <f>+IFERROR(VLOOKUP(#REF!&amp;"-"&amp;ROW()-109,[1]ワークシート!$F$2:$BW$498,8,0),"")</f>
        <v/>
      </c>
      <c r="G103" s="18"/>
      <c r="H103" s="45" t="str">
        <f>+IFERROR(VLOOKUP(#REF!&amp;"-"&amp;ROW()-109,[1]ワークシート!$F$2:$BW$498,9,0),"")</f>
        <v/>
      </c>
      <c r="I10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03" s="49"/>
      <c r="K103" s="8" t="str">
        <f>+IFERROR(VLOOKUP(#REF!&amp;"-"&amp;ROW()-109,[1]ワークシート!$F$2:$BW$498,16,0),"")</f>
        <v/>
      </c>
      <c r="L103" s="29"/>
      <c r="M103" s="18"/>
      <c r="N103" s="52" t="str">
        <f>+IFERROR(VLOOKUP(#REF!&amp;"-"&amp;ROW()-109,[1]ワークシート!$F$2:$BW$498,21,0),"")</f>
        <v/>
      </c>
      <c r="O103" s="62"/>
      <c r="P103" s="66" t="str">
        <f>+IFERROR(VLOOKUP(#REF!&amp;"-"&amp;ROW()-109,[1]ワークシート!$F$2:$BW$498,22,0),"")</f>
        <v/>
      </c>
      <c r="Q103" s="66"/>
      <c r="R103" s="71" t="str">
        <f>+IFERROR(VLOOKUP(#REF!&amp;"-"&amp;ROW()-109,[1]ワークシート!$F$2:$BW$498,52,0),"")</f>
        <v/>
      </c>
      <c r="S103" s="71"/>
      <c r="T103" s="71"/>
      <c r="U103" s="66" t="str">
        <f>+IFERROR(VLOOKUP(#REF!&amp;"-"&amp;ROW()-109,[1]ワークシート!$F$2:$BW$498,57,0),"")</f>
        <v/>
      </c>
      <c r="V103" s="66"/>
      <c r="W103" s="66" t="str">
        <f>+IFERROR(VLOOKUP(#REF!&amp;"-"&amp;ROW()-109,[1]ワークシート!$F$2:$BW$498,58,0),"")</f>
        <v/>
      </c>
      <c r="X103" s="66"/>
      <c r="Y103" s="66"/>
      <c r="Z103" s="45" t="str">
        <f t="shared" si="0"/>
        <v/>
      </c>
      <c r="AA103" s="45"/>
      <c r="AB103" s="8" t="str">
        <f>+IFERROR(IF(VLOOKUP(#REF!&amp;"-"&amp;ROW()-109,[1]ワークシート!$F$2:$BW$498,10,0)="","",VLOOKUP(#REF!&amp;"-"&amp;ROW()-109,[1]ワークシート!$F$2:$BW$498,10,0)),"")</f>
        <v/>
      </c>
      <c r="AC103" s="18"/>
      <c r="AD103" s="126" t="str">
        <f>+IFERROR(VLOOKUP(#REF!&amp;"-"&amp;ROW()-109,[1]ワークシート!$F$2:$BW$498,62,0),"")</f>
        <v/>
      </c>
      <c r="AE103" s="126"/>
      <c r="AF103" s="45" t="str">
        <f t="shared" si="1"/>
        <v/>
      </c>
      <c r="AG103" s="45"/>
      <c r="AH103" s="45" t="str">
        <f>+IFERROR(IF(VLOOKUP(#REF!&amp;"-"&amp;ROW()-109,[1]ワークシート!$F$2:$BW$498,63,0)="","",VLOOKUP(#REF!&amp;"-"&amp;ROW()-109,[1]ワークシート!$F$2:$BW$498,63,0)),"")</f>
        <v/>
      </c>
      <c r="AI103" s="45"/>
      <c r="AK103" s="135">
        <v>23</v>
      </c>
      <c r="AL103" s="135" t="str">
        <f t="shared" si="2"/>
        <v>23</v>
      </c>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row>
    <row r="104" spans="1:71" ht="35.1" hidden="1" customHeight="1">
      <c r="A104" s="2"/>
      <c r="B104" s="8" t="str">
        <f>+IFERROR(VLOOKUP(#REF!&amp;"-"&amp;ROW()-109,[1]ワークシート!$F$2:$BW$498,6,0),"")</f>
        <v/>
      </c>
      <c r="C104" s="18"/>
      <c r="D104" s="8" t="str">
        <f>+IFERROR(IF(VLOOKUP(#REF!&amp;"-"&amp;ROW()-109,[1]ワークシート!$F$2:$BW$498,7,0)="","",VLOOKUP(#REF!&amp;"-"&amp;ROW()-109,[1]ワークシート!$F$2:$BW$498,7,0)),"")</f>
        <v/>
      </c>
      <c r="E104" s="18"/>
      <c r="F104" s="8" t="str">
        <f>+IFERROR(VLOOKUP(#REF!&amp;"-"&amp;ROW()-109,[1]ワークシート!$F$2:$BW$498,8,0),"")</f>
        <v/>
      </c>
      <c r="G104" s="18"/>
      <c r="H104" s="45" t="str">
        <f>+IFERROR(VLOOKUP(#REF!&amp;"-"&amp;ROW()-109,[1]ワークシート!$F$2:$BW$498,9,0),"")</f>
        <v/>
      </c>
      <c r="I10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04" s="49"/>
      <c r="K104" s="8" t="str">
        <f>+IFERROR(VLOOKUP(#REF!&amp;"-"&amp;ROW()-109,[1]ワークシート!$F$2:$BW$498,16,0),"")</f>
        <v/>
      </c>
      <c r="L104" s="29"/>
      <c r="M104" s="18"/>
      <c r="N104" s="52" t="str">
        <f>+IFERROR(VLOOKUP(#REF!&amp;"-"&amp;ROW()-109,[1]ワークシート!$F$2:$BW$498,21,0),"")</f>
        <v/>
      </c>
      <c r="O104" s="62"/>
      <c r="P104" s="66" t="str">
        <f>+IFERROR(VLOOKUP(#REF!&amp;"-"&amp;ROW()-109,[1]ワークシート!$F$2:$BW$498,22,0),"")</f>
        <v/>
      </c>
      <c r="Q104" s="66"/>
      <c r="R104" s="71" t="str">
        <f>+IFERROR(VLOOKUP(#REF!&amp;"-"&amp;ROW()-109,[1]ワークシート!$F$2:$BW$498,52,0),"")</f>
        <v/>
      </c>
      <c r="S104" s="71"/>
      <c r="T104" s="71"/>
      <c r="U104" s="66" t="str">
        <f>+IFERROR(VLOOKUP(#REF!&amp;"-"&amp;ROW()-109,[1]ワークシート!$F$2:$BW$498,57,0),"")</f>
        <v/>
      </c>
      <c r="V104" s="66"/>
      <c r="W104" s="66" t="str">
        <f>+IFERROR(VLOOKUP(#REF!&amp;"-"&amp;ROW()-109,[1]ワークシート!$F$2:$BW$498,58,0),"")</f>
        <v/>
      </c>
      <c r="X104" s="66"/>
      <c r="Y104" s="66"/>
      <c r="Z104" s="45" t="str">
        <f t="shared" si="0"/>
        <v/>
      </c>
      <c r="AA104" s="45"/>
      <c r="AB104" s="8" t="str">
        <f>+IFERROR(IF(VLOOKUP(#REF!&amp;"-"&amp;ROW()-109,[1]ワークシート!$F$2:$BW$498,10,0)="","",VLOOKUP(#REF!&amp;"-"&amp;ROW()-109,[1]ワークシート!$F$2:$BW$498,10,0)),"")</f>
        <v/>
      </c>
      <c r="AC104" s="18"/>
      <c r="AD104" s="126" t="str">
        <f>+IFERROR(VLOOKUP(#REF!&amp;"-"&amp;ROW()-109,[1]ワークシート!$F$2:$BW$498,62,0),"")</f>
        <v/>
      </c>
      <c r="AE104" s="126"/>
      <c r="AF104" s="45" t="str">
        <f t="shared" si="1"/>
        <v/>
      </c>
      <c r="AG104" s="45"/>
      <c r="AH104" s="45" t="str">
        <f>+IFERROR(IF(VLOOKUP(#REF!&amp;"-"&amp;ROW()-109,[1]ワークシート!$F$2:$BW$498,63,0)="","",VLOOKUP(#REF!&amp;"-"&amp;ROW()-109,[1]ワークシート!$F$2:$BW$498,63,0)),"")</f>
        <v/>
      </c>
      <c r="AI104" s="45"/>
      <c r="AK104" s="135">
        <v>24</v>
      </c>
      <c r="AL104" s="135" t="str">
        <f t="shared" si="2"/>
        <v>24</v>
      </c>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row>
    <row r="105" spans="1:71" ht="35.1" hidden="1" customHeight="1">
      <c r="A105" s="2"/>
      <c r="B105" s="8" t="str">
        <f>+IFERROR(VLOOKUP(#REF!&amp;"-"&amp;ROW()-109,[1]ワークシート!$F$2:$BW$498,6,0),"")</f>
        <v/>
      </c>
      <c r="C105" s="18"/>
      <c r="D105" s="8" t="str">
        <f>+IFERROR(IF(VLOOKUP(#REF!&amp;"-"&amp;ROW()-109,[1]ワークシート!$F$2:$BW$498,7,0)="","",VLOOKUP(#REF!&amp;"-"&amp;ROW()-109,[1]ワークシート!$F$2:$BW$498,7,0)),"")</f>
        <v/>
      </c>
      <c r="E105" s="18"/>
      <c r="F105" s="8" t="str">
        <f>+IFERROR(VLOOKUP(#REF!&amp;"-"&amp;ROW()-109,[1]ワークシート!$F$2:$BW$498,8,0),"")</f>
        <v/>
      </c>
      <c r="G105" s="18"/>
      <c r="H105" s="45" t="str">
        <f>+IFERROR(VLOOKUP(#REF!&amp;"-"&amp;ROW()-109,[1]ワークシート!$F$2:$BW$498,9,0),"")</f>
        <v/>
      </c>
      <c r="I10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05" s="49"/>
      <c r="K105" s="8" t="str">
        <f>+IFERROR(VLOOKUP(#REF!&amp;"-"&amp;ROW()-109,[1]ワークシート!$F$2:$BW$498,16,0),"")</f>
        <v/>
      </c>
      <c r="L105" s="29"/>
      <c r="M105" s="18"/>
      <c r="N105" s="52" t="str">
        <f>+IFERROR(VLOOKUP(#REF!&amp;"-"&amp;ROW()-109,[1]ワークシート!$F$2:$BW$498,21,0),"")</f>
        <v/>
      </c>
      <c r="O105" s="62"/>
      <c r="P105" s="66" t="str">
        <f>+IFERROR(VLOOKUP(#REF!&amp;"-"&amp;ROW()-109,[1]ワークシート!$F$2:$BW$498,22,0),"")</f>
        <v/>
      </c>
      <c r="Q105" s="66"/>
      <c r="R105" s="71" t="str">
        <f>+IFERROR(VLOOKUP(#REF!&amp;"-"&amp;ROW()-109,[1]ワークシート!$F$2:$BW$498,52,0),"")</f>
        <v/>
      </c>
      <c r="S105" s="71"/>
      <c r="T105" s="71"/>
      <c r="U105" s="66" t="str">
        <f>+IFERROR(VLOOKUP(#REF!&amp;"-"&amp;ROW()-109,[1]ワークシート!$F$2:$BW$498,57,0),"")</f>
        <v/>
      </c>
      <c r="V105" s="66"/>
      <c r="W105" s="66" t="str">
        <f>+IFERROR(VLOOKUP(#REF!&amp;"-"&amp;ROW()-109,[1]ワークシート!$F$2:$BW$498,58,0),"")</f>
        <v/>
      </c>
      <c r="X105" s="66"/>
      <c r="Y105" s="66"/>
      <c r="Z105" s="45" t="str">
        <f t="shared" si="0"/>
        <v/>
      </c>
      <c r="AA105" s="45"/>
      <c r="AB105" s="8" t="str">
        <f>+IFERROR(IF(VLOOKUP(#REF!&amp;"-"&amp;ROW()-109,[1]ワークシート!$F$2:$BW$498,10,0)="","",VLOOKUP(#REF!&amp;"-"&amp;ROW()-109,[1]ワークシート!$F$2:$BW$498,10,0)),"")</f>
        <v/>
      </c>
      <c r="AC105" s="18"/>
      <c r="AD105" s="126" t="str">
        <f>+IFERROR(VLOOKUP(#REF!&amp;"-"&amp;ROW()-109,[1]ワークシート!$F$2:$BW$498,62,0),"")</f>
        <v/>
      </c>
      <c r="AE105" s="126"/>
      <c r="AF105" s="45" t="str">
        <f t="shared" si="1"/>
        <v/>
      </c>
      <c r="AG105" s="45"/>
      <c r="AH105" s="45" t="str">
        <f>+IFERROR(IF(VLOOKUP(#REF!&amp;"-"&amp;ROW()-109,[1]ワークシート!$F$2:$BW$498,63,0)="","",VLOOKUP(#REF!&amp;"-"&amp;ROW()-109,[1]ワークシート!$F$2:$BW$498,63,0)),"")</f>
        <v/>
      </c>
      <c r="AI105" s="45"/>
      <c r="AK105" s="135">
        <v>25</v>
      </c>
      <c r="AL105" s="135" t="str">
        <f t="shared" si="2"/>
        <v>25</v>
      </c>
      <c r="AM105" s="137">
        <v>25</v>
      </c>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row>
    <row r="106" spans="1:71" ht="35.1" hidden="1" customHeight="1">
      <c r="A106" s="2"/>
      <c r="B106" s="8" t="str">
        <f>+IFERROR(VLOOKUP(#REF!&amp;"-"&amp;ROW()-109,[1]ワークシート!$F$2:$BW$498,6,0),"")</f>
        <v/>
      </c>
      <c r="C106" s="18"/>
      <c r="D106" s="8" t="str">
        <f>+IFERROR(IF(VLOOKUP(#REF!&amp;"-"&amp;ROW()-109,[1]ワークシート!$F$2:$BW$498,7,0)="","",VLOOKUP(#REF!&amp;"-"&amp;ROW()-109,[1]ワークシート!$F$2:$BW$498,7,0)),"")</f>
        <v/>
      </c>
      <c r="E106" s="18"/>
      <c r="F106" s="8" t="str">
        <f>+IFERROR(VLOOKUP(#REF!&amp;"-"&amp;ROW()-109,[1]ワークシート!$F$2:$BW$498,8,0),"")</f>
        <v/>
      </c>
      <c r="G106" s="18"/>
      <c r="H106" s="45" t="str">
        <f>+IFERROR(VLOOKUP(#REF!&amp;"-"&amp;ROW()-109,[1]ワークシート!$F$2:$BW$498,9,0),"")</f>
        <v/>
      </c>
      <c r="I10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06" s="49"/>
      <c r="K106" s="8" t="str">
        <f>+IFERROR(VLOOKUP(#REF!&amp;"-"&amp;ROW()-109,[1]ワークシート!$F$2:$BW$498,16,0),"")</f>
        <v/>
      </c>
      <c r="L106" s="29"/>
      <c r="M106" s="18"/>
      <c r="N106" s="52" t="str">
        <f>+IFERROR(VLOOKUP(#REF!&amp;"-"&amp;ROW()-109,[1]ワークシート!$F$2:$BW$498,21,0),"")</f>
        <v/>
      </c>
      <c r="O106" s="62"/>
      <c r="P106" s="66" t="str">
        <f>+IFERROR(VLOOKUP(#REF!&amp;"-"&amp;ROW()-109,[1]ワークシート!$F$2:$BW$498,22,0),"")</f>
        <v/>
      </c>
      <c r="Q106" s="66"/>
      <c r="R106" s="71" t="str">
        <f>+IFERROR(VLOOKUP(#REF!&amp;"-"&amp;ROW()-109,[1]ワークシート!$F$2:$BW$498,52,0),"")</f>
        <v/>
      </c>
      <c r="S106" s="71"/>
      <c r="T106" s="71"/>
      <c r="U106" s="66" t="str">
        <f>+IFERROR(VLOOKUP(#REF!&amp;"-"&amp;ROW()-109,[1]ワークシート!$F$2:$BW$498,57,0),"")</f>
        <v/>
      </c>
      <c r="V106" s="66"/>
      <c r="W106" s="66" t="str">
        <f>+IFERROR(VLOOKUP(#REF!&amp;"-"&amp;ROW()-109,[1]ワークシート!$F$2:$BW$498,58,0),"")</f>
        <v/>
      </c>
      <c r="X106" s="66"/>
      <c r="Y106" s="66"/>
      <c r="Z106" s="45" t="str">
        <f t="shared" si="0"/>
        <v/>
      </c>
      <c r="AA106" s="45"/>
      <c r="AB106" s="8" t="str">
        <f>+IFERROR(IF(VLOOKUP(#REF!&amp;"-"&amp;ROW()-109,[1]ワークシート!$F$2:$BW$498,10,0)="","",VLOOKUP(#REF!&amp;"-"&amp;ROW()-109,[1]ワークシート!$F$2:$BW$498,10,0)),"")</f>
        <v/>
      </c>
      <c r="AC106" s="18"/>
      <c r="AD106" s="126" t="str">
        <f>+IFERROR(VLOOKUP(#REF!&amp;"-"&amp;ROW()-109,[1]ワークシート!$F$2:$BW$498,62,0),"")</f>
        <v/>
      </c>
      <c r="AE106" s="126"/>
      <c r="AF106" s="45" t="str">
        <f t="shared" si="1"/>
        <v/>
      </c>
      <c r="AG106" s="45"/>
      <c r="AH106" s="45" t="str">
        <f>+IFERROR(IF(VLOOKUP(#REF!&amp;"-"&amp;ROW()-109,[1]ワークシート!$F$2:$BW$498,63,0)="","",VLOOKUP(#REF!&amp;"-"&amp;ROW()-109,[1]ワークシート!$F$2:$BW$498,63,0)),"")</f>
        <v/>
      </c>
      <c r="AI106" s="45"/>
      <c r="AK106" s="135">
        <v>26</v>
      </c>
      <c r="AL106" s="135" t="str">
        <f t="shared" si="2"/>
        <v>26</v>
      </c>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row>
    <row r="107" spans="1:71" ht="35.1" hidden="1" customHeight="1">
      <c r="A107" s="2"/>
      <c r="B107" s="8" t="str">
        <f>+IFERROR(VLOOKUP(#REF!&amp;"-"&amp;ROW()-109,[1]ワークシート!$F$2:$BW$498,6,0),"")</f>
        <v/>
      </c>
      <c r="C107" s="18"/>
      <c r="D107" s="8" t="str">
        <f>+IFERROR(IF(VLOOKUP(#REF!&amp;"-"&amp;ROW()-109,[1]ワークシート!$F$2:$BW$498,7,0)="","",VLOOKUP(#REF!&amp;"-"&amp;ROW()-109,[1]ワークシート!$F$2:$BW$498,7,0)),"")</f>
        <v/>
      </c>
      <c r="E107" s="18"/>
      <c r="F107" s="8" t="str">
        <f>+IFERROR(VLOOKUP(#REF!&amp;"-"&amp;ROW()-109,[1]ワークシート!$F$2:$BW$498,8,0),"")</f>
        <v/>
      </c>
      <c r="G107" s="18"/>
      <c r="H107" s="45" t="str">
        <f>+IFERROR(VLOOKUP(#REF!&amp;"-"&amp;ROW()-109,[1]ワークシート!$F$2:$BW$498,9,0),"")</f>
        <v/>
      </c>
      <c r="I10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07" s="49"/>
      <c r="K107" s="8" t="str">
        <f>+IFERROR(VLOOKUP(#REF!&amp;"-"&amp;ROW()-109,[1]ワークシート!$F$2:$BW$498,16,0),"")</f>
        <v/>
      </c>
      <c r="L107" s="29"/>
      <c r="M107" s="18"/>
      <c r="N107" s="52" t="str">
        <f>+IFERROR(VLOOKUP(#REF!&amp;"-"&amp;ROW()-109,[1]ワークシート!$F$2:$BW$498,21,0),"")</f>
        <v/>
      </c>
      <c r="O107" s="62"/>
      <c r="P107" s="66" t="str">
        <f>+IFERROR(VLOOKUP(#REF!&amp;"-"&amp;ROW()-109,[1]ワークシート!$F$2:$BW$498,22,0),"")</f>
        <v/>
      </c>
      <c r="Q107" s="66"/>
      <c r="R107" s="71" t="str">
        <f>+IFERROR(VLOOKUP(#REF!&amp;"-"&amp;ROW()-109,[1]ワークシート!$F$2:$BW$498,52,0),"")</f>
        <v/>
      </c>
      <c r="S107" s="71"/>
      <c r="T107" s="71"/>
      <c r="U107" s="66" t="str">
        <f>+IFERROR(VLOOKUP(#REF!&amp;"-"&amp;ROW()-109,[1]ワークシート!$F$2:$BW$498,57,0),"")</f>
        <v/>
      </c>
      <c r="V107" s="66"/>
      <c r="W107" s="66" t="str">
        <f>+IFERROR(VLOOKUP(#REF!&amp;"-"&amp;ROW()-109,[1]ワークシート!$F$2:$BW$498,58,0),"")</f>
        <v/>
      </c>
      <c r="X107" s="66"/>
      <c r="Y107" s="66"/>
      <c r="Z107" s="45" t="str">
        <f t="shared" si="0"/>
        <v/>
      </c>
      <c r="AA107" s="45"/>
      <c r="AB107" s="8" t="str">
        <f>+IFERROR(IF(VLOOKUP(#REF!&amp;"-"&amp;ROW()-109,[1]ワークシート!$F$2:$BW$498,10,0)="","",VLOOKUP(#REF!&amp;"-"&amp;ROW()-109,[1]ワークシート!$F$2:$BW$498,10,0)),"")</f>
        <v/>
      </c>
      <c r="AC107" s="18"/>
      <c r="AD107" s="126" t="str">
        <f>+IFERROR(VLOOKUP(#REF!&amp;"-"&amp;ROW()-109,[1]ワークシート!$F$2:$BW$498,62,0),"")</f>
        <v/>
      </c>
      <c r="AE107" s="126"/>
      <c r="AF107" s="45" t="str">
        <f t="shared" si="1"/>
        <v/>
      </c>
      <c r="AG107" s="45"/>
      <c r="AH107" s="45" t="str">
        <f>+IFERROR(IF(VLOOKUP(#REF!&amp;"-"&amp;ROW()-109,[1]ワークシート!$F$2:$BW$498,63,0)="","",VLOOKUP(#REF!&amp;"-"&amp;ROW()-109,[1]ワークシート!$F$2:$BW$498,63,0)),"")</f>
        <v/>
      </c>
      <c r="AI107" s="45"/>
      <c r="AK107" s="135">
        <v>27</v>
      </c>
      <c r="AL107" s="135" t="str">
        <f t="shared" si="2"/>
        <v>27</v>
      </c>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row>
    <row r="108" spans="1:71" ht="35.1" hidden="1" customHeight="1">
      <c r="A108" s="2"/>
      <c r="B108" s="8" t="str">
        <f>+IFERROR(VLOOKUP(#REF!&amp;"-"&amp;ROW()-109,[1]ワークシート!$F$2:$BW$498,6,0),"")</f>
        <v/>
      </c>
      <c r="C108" s="18"/>
      <c r="D108" s="8" t="str">
        <f>+IFERROR(IF(VLOOKUP(#REF!&amp;"-"&amp;ROW()-109,[1]ワークシート!$F$2:$BW$498,7,0)="","",VLOOKUP(#REF!&amp;"-"&amp;ROW()-109,[1]ワークシート!$F$2:$BW$498,7,0)),"")</f>
        <v/>
      </c>
      <c r="E108" s="18"/>
      <c r="F108" s="8" t="str">
        <f>+IFERROR(VLOOKUP(#REF!&amp;"-"&amp;ROW()-109,[1]ワークシート!$F$2:$BW$498,8,0),"")</f>
        <v/>
      </c>
      <c r="G108" s="18"/>
      <c r="H108" s="45" t="str">
        <f>+IFERROR(VLOOKUP(#REF!&amp;"-"&amp;ROW()-109,[1]ワークシート!$F$2:$BW$498,9,0),"")</f>
        <v/>
      </c>
      <c r="I10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08" s="49"/>
      <c r="K108" s="8" t="str">
        <f>+IFERROR(VLOOKUP(#REF!&amp;"-"&amp;ROW()-109,[1]ワークシート!$F$2:$BW$498,16,0),"")</f>
        <v/>
      </c>
      <c r="L108" s="29"/>
      <c r="M108" s="18"/>
      <c r="N108" s="52" t="str">
        <f>+IFERROR(VLOOKUP(#REF!&amp;"-"&amp;ROW()-109,[1]ワークシート!$F$2:$BW$498,21,0),"")</f>
        <v/>
      </c>
      <c r="O108" s="62"/>
      <c r="P108" s="66" t="str">
        <f>+IFERROR(VLOOKUP(#REF!&amp;"-"&amp;ROW()-109,[1]ワークシート!$F$2:$BW$498,22,0),"")</f>
        <v/>
      </c>
      <c r="Q108" s="66"/>
      <c r="R108" s="71" t="str">
        <f>+IFERROR(VLOOKUP(#REF!&amp;"-"&amp;ROW()-109,[1]ワークシート!$F$2:$BW$498,52,0),"")</f>
        <v/>
      </c>
      <c r="S108" s="71"/>
      <c r="T108" s="71"/>
      <c r="U108" s="66" t="str">
        <f>+IFERROR(VLOOKUP(#REF!&amp;"-"&amp;ROW()-109,[1]ワークシート!$F$2:$BW$498,57,0),"")</f>
        <v/>
      </c>
      <c r="V108" s="66"/>
      <c r="W108" s="66" t="str">
        <f>+IFERROR(VLOOKUP(#REF!&amp;"-"&amp;ROW()-109,[1]ワークシート!$F$2:$BW$498,58,0),"")</f>
        <v/>
      </c>
      <c r="X108" s="66"/>
      <c r="Y108" s="66"/>
      <c r="Z108" s="45" t="str">
        <f t="shared" si="0"/>
        <v/>
      </c>
      <c r="AA108" s="45"/>
      <c r="AB108" s="8" t="str">
        <f>+IFERROR(IF(VLOOKUP(#REF!&amp;"-"&amp;ROW()-109,[1]ワークシート!$F$2:$BW$498,10,0)="","",VLOOKUP(#REF!&amp;"-"&amp;ROW()-109,[1]ワークシート!$F$2:$BW$498,10,0)),"")</f>
        <v/>
      </c>
      <c r="AC108" s="18"/>
      <c r="AD108" s="126" t="str">
        <f>+IFERROR(VLOOKUP(#REF!&amp;"-"&amp;ROW()-109,[1]ワークシート!$F$2:$BW$498,62,0),"")</f>
        <v/>
      </c>
      <c r="AE108" s="126"/>
      <c r="AF108" s="45" t="str">
        <f t="shared" si="1"/>
        <v/>
      </c>
      <c r="AG108" s="45"/>
      <c r="AH108" s="45" t="str">
        <f>+IFERROR(IF(VLOOKUP(#REF!&amp;"-"&amp;ROW()-109,[1]ワークシート!$F$2:$BW$498,63,0)="","",VLOOKUP(#REF!&amp;"-"&amp;ROW()-109,[1]ワークシート!$F$2:$BW$498,63,0)),"")</f>
        <v/>
      </c>
      <c r="AI108" s="45"/>
      <c r="AK108" s="135">
        <v>28</v>
      </c>
      <c r="AL108" s="135" t="str">
        <f t="shared" si="2"/>
        <v>28</v>
      </c>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row>
    <row r="109" spans="1:71" ht="35.1" hidden="1" customHeight="1">
      <c r="A109" s="2"/>
      <c r="B109" s="8" t="str">
        <f>+IFERROR(VLOOKUP(#REF!&amp;"-"&amp;ROW()-109,[1]ワークシート!$F$2:$BW$498,6,0),"")</f>
        <v/>
      </c>
      <c r="C109" s="18"/>
      <c r="D109" s="8" t="str">
        <f>+IFERROR(IF(VLOOKUP(#REF!&amp;"-"&amp;ROW()-109,[1]ワークシート!$F$2:$BW$498,7,0)="","",VLOOKUP(#REF!&amp;"-"&amp;ROW()-109,[1]ワークシート!$F$2:$BW$498,7,0)),"")</f>
        <v/>
      </c>
      <c r="E109" s="18"/>
      <c r="F109" s="8" t="str">
        <f>+IFERROR(VLOOKUP(#REF!&amp;"-"&amp;ROW()-109,[1]ワークシート!$F$2:$BW$498,8,0),"")</f>
        <v/>
      </c>
      <c r="G109" s="18"/>
      <c r="H109" s="45" t="str">
        <f>+IFERROR(VLOOKUP(#REF!&amp;"-"&amp;ROW()-109,[1]ワークシート!$F$2:$BW$498,9,0),"")</f>
        <v/>
      </c>
      <c r="I10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09" s="49"/>
      <c r="K109" s="8" t="str">
        <f>+IFERROR(VLOOKUP(#REF!&amp;"-"&amp;ROW()-109,[1]ワークシート!$F$2:$BW$498,16,0),"")</f>
        <v/>
      </c>
      <c r="L109" s="29"/>
      <c r="M109" s="18"/>
      <c r="N109" s="52" t="str">
        <f>+IFERROR(VLOOKUP(#REF!&amp;"-"&amp;ROW()-109,[1]ワークシート!$F$2:$BW$498,21,0),"")</f>
        <v/>
      </c>
      <c r="O109" s="62"/>
      <c r="P109" s="66" t="str">
        <f>+IFERROR(VLOOKUP(#REF!&amp;"-"&amp;ROW()-109,[1]ワークシート!$F$2:$BW$498,22,0),"")</f>
        <v/>
      </c>
      <c r="Q109" s="66"/>
      <c r="R109" s="71" t="str">
        <f>+IFERROR(VLOOKUP(#REF!&amp;"-"&amp;ROW()-109,[1]ワークシート!$F$2:$BW$498,52,0),"")</f>
        <v/>
      </c>
      <c r="S109" s="71"/>
      <c r="T109" s="71"/>
      <c r="U109" s="66" t="str">
        <f>+IFERROR(VLOOKUP(#REF!&amp;"-"&amp;ROW()-109,[1]ワークシート!$F$2:$BW$498,57,0),"")</f>
        <v/>
      </c>
      <c r="V109" s="66"/>
      <c r="W109" s="66" t="str">
        <f>+IFERROR(VLOOKUP(#REF!&amp;"-"&amp;ROW()-109,[1]ワークシート!$F$2:$BW$498,58,0),"")</f>
        <v/>
      </c>
      <c r="X109" s="66"/>
      <c r="Y109" s="66"/>
      <c r="Z109" s="45" t="str">
        <f t="shared" si="0"/>
        <v/>
      </c>
      <c r="AA109" s="45"/>
      <c r="AB109" s="8" t="str">
        <f>+IFERROR(IF(VLOOKUP(#REF!&amp;"-"&amp;ROW()-109,[1]ワークシート!$F$2:$BW$498,10,0)="","",VLOOKUP(#REF!&amp;"-"&amp;ROW()-109,[1]ワークシート!$F$2:$BW$498,10,0)),"")</f>
        <v/>
      </c>
      <c r="AC109" s="18"/>
      <c r="AD109" s="126" t="str">
        <f>+IFERROR(VLOOKUP(#REF!&amp;"-"&amp;ROW()-109,[1]ワークシート!$F$2:$BW$498,62,0),"")</f>
        <v/>
      </c>
      <c r="AE109" s="126"/>
      <c r="AF109" s="45" t="str">
        <f t="shared" si="1"/>
        <v/>
      </c>
      <c r="AG109" s="45"/>
      <c r="AH109" s="45" t="str">
        <f>+IFERROR(IF(VLOOKUP(#REF!&amp;"-"&amp;ROW()-109,[1]ワークシート!$F$2:$BW$498,63,0)="","",VLOOKUP(#REF!&amp;"-"&amp;ROW()-109,[1]ワークシート!$F$2:$BW$498,63,0)),"")</f>
        <v/>
      </c>
      <c r="AI109" s="45"/>
      <c r="AK109" s="135">
        <v>29</v>
      </c>
      <c r="AL109" s="135" t="str">
        <f t="shared" si="2"/>
        <v>29</v>
      </c>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row>
    <row r="110" spans="1:71" ht="35.1" hidden="1" customHeight="1">
      <c r="A110" s="2"/>
      <c r="B110" s="8" t="str">
        <f>+IFERROR(VLOOKUP(#REF!&amp;"-"&amp;ROW()-109,[1]ワークシート!$F$2:$BW$498,6,0),"")</f>
        <v/>
      </c>
      <c r="C110" s="18"/>
      <c r="D110" s="8" t="str">
        <f>+IFERROR(IF(VLOOKUP(#REF!&amp;"-"&amp;ROW()-109,[1]ワークシート!$F$2:$BW$498,7,0)="","",VLOOKUP(#REF!&amp;"-"&amp;ROW()-109,[1]ワークシート!$F$2:$BW$498,7,0)),"")</f>
        <v/>
      </c>
      <c r="E110" s="18"/>
      <c r="F110" s="8" t="str">
        <f>+IFERROR(VLOOKUP(#REF!&amp;"-"&amp;ROW()-109,[1]ワークシート!$F$2:$BW$498,8,0),"")</f>
        <v/>
      </c>
      <c r="G110" s="18"/>
      <c r="H110" s="45" t="str">
        <f>+IFERROR(VLOOKUP(#REF!&amp;"-"&amp;ROW()-109,[1]ワークシート!$F$2:$BW$498,9,0),"")</f>
        <v/>
      </c>
      <c r="I11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10" s="49"/>
      <c r="K110" s="8" t="str">
        <f>+IFERROR(VLOOKUP(#REF!&amp;"-"&amp;ROW()-109,[1]ワークシート!$F$2:$BW$498,16,0),"")</f>
        <v/>
      </c>
      <c r="L110" s="29"/>
      <c r="M110" s="18"/>
      <c r="N110" s="52" t="str">
        <f>+IFERROR(VLOOKUP(#REF!&amp;"-"&amp;ROW()-109,[1]ワークシート!$F$2:$BW$498,21,0),"")</f>
        <v/>
      </c>
      <c r="O110" s="62"/>
      <c r="P110" s="66" t="str">
        <f>+IFERROR(VLOOKUP(#REF!&amp;"-"&amp;ROW()-109,[1]ワークシート!$F$2:$BW$498,22,0),"")</f>
        <v/>
      </c>
      <c r="Q110" s="66"/>
      <c r="R110" s="71" t="str">
        <f>+IFERROR(VLOOKUP(#REF!&amp;"-"&amp;ROW()-109,[1]ワークシート!$F$2:$BW$498,52,0),"")</f>
        <v/>
      </c>
      <c r="S110" s="71"/>
      <c r="T110" s="71"/>
      <c r="U110" s="66" t="str">
        <f>+IFERROR(VLOOKUP(#REF!&amp;"-"&amp;ROW()-109,[1]ワークシート!$F$2:$BW$498,57,0),"")</f>
        <v/>
      </c>
      <c r="V110" s="66"/>
      <c r="W110" s="66" t="str">
        <f>+IFERROR(VLOOKUP(#REF!&amp;"-"&amp;ROW()-109,[1]ワークシート!$F$2:$BW$498,58,0),"")</f>
        <v/>
      </c>
      <c r="X110" s="66"/>
      <c r="Y110" s="66"/>
      <c r="Z110" s="45" t="str">
        <f t="shared" si="0"/>
        <v/>
      </c>
      <c r="AA110" s="45"/>
      <c r="AB110" s="8" t="str">
        <f>+IFERROR(IF(VLOOKUP(#REF!&amp;"-"&amp;ROW()-109,[1]ワークシート!$F$2:$BW$498,10,0)="","",VLOOKUP(#REF!&amp;"-"&amp;ROW()-109,[1]ワークシート!$F$2:$BW$498,10,0)),"")</f>
        <v/>
      </c>
      <c r="AC110" s="18"/>
      <c r="AD110" s="126" t="str">
        <f>+IFERROR(VLOOKUP(#REF!&amp;"-"&amp;ROW()-109,[1]ワークシート!$F$2:$BW$498,62,0),"")</f>
        <v/>
      </c>
      <c r="AE110" s="126"/>
      <c r="AF110" s="45" t="str">
        <f t="shared" si="1"/>
        <v/>
      </c>
      <c r="AG110" s="45"/>
      <c r="AH110" s="45" t="str">
        <f>+IFERROR(IF(VLOOKUP(#REF!&amp;"-"&amp;ROW()-109,[1]ワークシート!$F$2:$BW$498,63,0)="","",VLOOKUP(#REF!&amp;"-"&amp;ROW()-109,[1]ワークシート!$F$2:$BW$498,63,0)),"")</f>
        <v/>
      </c>
      <c r="AI110" s="45"/>
      <c r="AK110" s="135">
        <v>30</v>
      </c>
      <c r="AL110" s="135" t="str">
        <f t="shared" si="2"/>
        <v>30</v>
      </c>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row>
    <row r="111" spans="1:71" ht="35.1" hidden="1" customHeight="1">
      <c r="A111" s="2"/>
      <c r="B111" s="8" t="str">
        <f>+IFERROR(VLOOKUP(#REF!&amp;"-"&amp;ROW()-109,[1]ワークシート!$F$2:$BW$498,6,0),"")</f>
        <v/>
      </c>
      <c r="C111" s="18"/>
      <c r="D111" s="8" t="str">
        <f>+IFERROR(IF(VLOOKUP(#REF!&amp;"-"&amp;ROW()-109,[1]ワークシート!$F$2:$BW$498,7,0)="","",VLOOKUP(#REF!&amp;"-"&amp;ROW()-109,[1]ワークシート!$F$2:$BW$498,7,0)),"")</f>
        <v/>
      </c>
      <c r="E111" s="18"/>
      <c r="F111" s="8" t="str">
        <f>+IFERROR(VLOOKUP(#REF!&amp;"-"&amp;ROW()-109,[1]ワークシート!$F$2:$BW$498,8,0),"")</f>
        <v/>
      </c>
      <c r="G111" s="18"/>
      <c r="H111" s="45" t="str">
        <f>+IFERROR(VLOOKUP(#REF!&amp;"-"&amp;ROW()-109,[1]ワークシート!$F$2:$BW$498,9,0),"")</f>
        <v/>
      </c>
      <c r="I11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11" s="49"/>
      <c r="K111" s="8" t="str">
        <f>+IFERROR(VLOOKUP(#REF!&amp;"-"&amp;ROW()-109,[1]ワークシート!$F$2:$BW$498,16,0),"")</f>
        <v/>
      </c>
      <c r="L111" s="29"/>
      <c r="M111" s="18"/>
      <c r="N111" s="52" t="str">
        <f>+IFERROR(VLOOKUP(#REF!&amp;"-"&amp;ROW()-109,[1]ワークシート!$F$2:$BW$498,21,0),"")</f>
        <v/>
      </c>
      <c r="O111" s="62"/>
      <c r="P111" s="66" t="str">
        <f>+IFERROR(VLOOKUP(#REF!&amp;"-"&amp;ROW()-109,[1]ワークシート!$F$2:$BW$498,22,0),"")</f>
        <v/>
      </c>
      <c r="Q111" s="66"/>
      <c r="R111" s="71" t="str">
        <f>+IFERROR(VLOOKUP(#REF!&amp;"-"&amp;ROW()-109,[1]ワークシート!$F$2:$BW$498,52,0),"")</f>
        <v/>
      </c>
      <c r="S111" s="71"/>
      <c r="T111" s="71"/>
      <c r="U111" s="66" t="str">
        <f>+IFERROR(VLOOKUP(#REF!&amp;"-"&amp;ROW()-109,[1]ワークシート!$F$2:$BW$498,57,0),"")</f>
        <v/>
      </c>
      <c r="V111" s="66"/>
      <c r="W111" s="66" t="str">
        <f>+IFERROR(VLOOKUP(#REF!&amp;"-"&amp;ROW()-109,[1]ワークシート!$F$2:$BW$498,58,0),"")</f>
        <v/>
      </c>
      <c r="X111" s="66"/>
      <c r="Y111" s="66"/>
      <c r="Z111" s="45" t="str">
        <f t="shared" si="0"/>
        <v/>
      </c>
      <c r="AA111" s="45"/>
      <c r="AB111" s="8" t="str">
        <f>+IFERROR(IF(VLOOKUP(#REF!&amp;"-"&amp;ROW()-109,[1]ワークシート!$F$2:$BW$498,10,0)="","",VLOOKUP(#REF!&amp;"-"&amp;ROW()-109,[1]ワークシート!$F$2:$BW$498,10,0)),"")</f>
        <v/>
      </c>
      <c r="AC111" s="18"/>
      <c r="AD111" s="126" t="str">
        <f>+IFERROR(VLOOKUP(#REF!&amp;"-"&amp;ROW()-109,[1]ワークシート!$F$2:$BW$498,62,0),"")</f>
        <v/>
      </c>
      <c r="AE111" s="126"/>
      <c r="AF111" s="45" t="str">
        <f t="shared" si="1"/>
        <v/>
      </c>
      <c r="AG111" s="45"/>
      <c r="AH111" s="45" t="str">
        <f>+IFERROR(IF(VLOOKUP(#REF!&amp;"-"&amp;ROW()-109,[1]ワークシート!$F$2:$BW$498,63,0)="","",VLOOKUP(#REF!&amp;"-"&amp;ROW()-109,[1]ワークシート!$F$2:$BW$498,63,0)),"")</f>
        <v/>
      </c>
      <c r="AI111" s="45"/>
      <c r="AK111" s="135">
        <v>31</v>
      </c>
      <c r="AL111" s="135" t="str">
        <f t="shared" si="2"/>
        <v>31</v>
      </c>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row>
    <row r="112" spans="1:71" ht="35.1" hidden="1" customHeight="1">
      <c r="A112" s="2"/>
      <c r="B112" s="8" t="str">
        <f>+IFERROR(VLOOKUP(#REF!&amp;"-"&amp;ROW()-109,[1]ワークシート!$F$2:$BW$498,6,0),"")</f>
        <v/>
      </c>
      <c r="C112" s="18"/>
      <c r="D112" s="8" t="str">
        <f>+IFERROR(IF(VLOOKUP(#REF!&amp;"-"&amp;ROW()-109,[1]ワークシート!$F$2:$BW$498,7,0)="","",VLOOKUP(#REF!&amp;"-"&amp;ROW()-109,[1]ワークシート!$F$2:$BW$498,7,0)),"")</f>
        <v/>
      </c>
      <c r="E112" s="18"/>
      <c r="F112" s="8" t="str">
        <f>+IFERROR(VLOOKUP(#REF!&amp;"-"&amp;ROW()-109,[1]ワークシート!$F$2:$BW$498,8,0),"")</f>
        <v/>
      </c>
      <c r="G112" s="18"/>
      <c r="H112" s="45" t="str">
        <f>+IFERROR(VLOOKUP(#REF!&amp;"-"&amp;ROW()-109,[1]ワークシート!$F$2:$BW$498,9,0),"")</f>
        <v/>
      </c>
      <c r="I11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12" s="49"/>
      <c r="K112" s="8" t="str">
        <f>+IFERROR(VLOOKUP(#REF!&amp;"-"&amp;ROW()-109,[1]ワークシート!$F$2:$BW$498,16,0),"")</f>
        <v/>
      </c>
      <c r="L112" s="29"/>
      <c r="M112" s="18"/>
      <c r="N112" s="52" t="str">
        <f>+IFERROR(VLOOKUP(#REF!&amp;"-"&amp;ROW()-109,[1]ワークシート!$F$2:$BW$498,21,0),"")</f>
        <v/>
      </c>
      <c r="O112" s="62"/>
      <c r="P112" s="66" t="str">
        <f>+IFERROR(VLOOKUP(#REF!&amp;"-"&amp;ROW()-109,[1]ワークシート!$F$2:$BW$498,22,0),"")</f>
        <v/>
      </c>
      <c r="Q112" s="66"/>
      <c r="R112" s="71" t="str">
        <f>+IFERROR(VLOOKUP(#REF!&amp;"-"&amp;ROW()-109,[1]ワークシート!$F$2:$BW$498,52,0),"")</f>
        <v/>
      </c>
      <c r="S112" s="71"/>
      <c r="T112" s="71"/>
      <c r="U112" s="66" t="str">
        <f>+IFERROR(VLOOKUP(#REF!&amp;"-"&amp;ROW()-109,[1]ワークシート!$F$2:$BW$498,57,0),"")</f>
        <v/>
      </c>
      <c r="V112" s="66"/>
      <c r="W112" s="66" t="str">
        <f>+IFERROR(VLOOKUP(#REF!&amp;"-"&amp;ROW()-109,[1]ワークシート!$F$2:$BW$498,58,0),"")</f>
        <v/>
      </c>
      <c r="X112" s="66"/>
      <c r="Y112" s="66"/>
      <c r="Z112" s="45" t="str">
        <f t="shared" si="0"/>
        <v/>
      </c>
      <c r="AA112" s="45"/>
      <c r="AB112" s="8" t="str">
        <f>+IFERROR(IF(VLOOKUP(#REF!&amp;"-"&amp;ROW()-109,[1]ワークシート!$F$2:$BW$498,10,0)="","",VLOOKUP(#REF!&amp;"-"&amp;ROW()-109,[1]ワークシート!$F$2:$BW$498,10,0)),"")</f>
        <v/>
      </c>
      <c r="AC112" s="18"/>
      <c r="AD112" s="126" t="str">
        <f>+IFERROR(VLOOKUP(#REF!&amp;"-"&amp;ROW()-109,[1]ワークシート!$F$2:$BW$498,62,0),"")</f>
        <v/>
      </c>
      <c r="AE112" s="126"/>
      <c r="AF112" s="45" t="str">
        <f t="shared" si="1"/>
        <v/>
      </c>
      <c r="AG112" s="45"/>
      <c r="AH112" s="45" t="str">
        <f>+IFERROR(IF(VLOOKUP(#REF!&amp;"-"&amp;ROW()-109,[1]ワークシート!$F$2:$BW$498,63,0)="","",VLOOKUP(#REF!&amp;"-"&amp;ROW()-109,[1]ワークシート!$F$2:$BW$498,63,0)),"")</f>
        <v/>
      </c>
      <c r="AI112" s="45"/>
      <c r="AK112" s="135">
        <v>32</v>
      </c>
      <c r="AL112" s="135" t="str">
        <f t="shared" si="2"/>
        <v>32</v>
      </c>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row>
    <row r="113" spans="1:71" ht="35.1" hidden="1" customHeight="1">
      <c r="A113" s="2"/>
      <c r="B113" s="8" t="str">
        <f>+IFERROR(VLOOKUP(#REF!&amp;"-"&amp;ROW()-109,[1]ワークシート!$F$2:$BW$498,6,0),"")</f>
        <v/>
      </c>
      <c r="C113" s="18"/>
      <c r="D113" s="8" t="str">
        <f>+IFERROR(IF(VLOOKUP(#REF!&amp;"-"&amp;ROW()-109,[1]ワークシート!$F$2:$BW$498,7,0)="","",VLOOKUP(#REF!&amp;"-"&amp;ROW()-109,[1]ワークシート!$F$2:$BW$498,7,0)),"")</f>
        <v/>
      </c>
      <c r="E113" s="18"/>
      <c r="F113" s="8" t="str">
        <f>+IFERROR(VLOOKUP(#REF!&amp;"-"&amp;ROW()-109,[1]ワークシート!$F$2:$BW$498,8,0),"")</f>
        <v/>
      </c>
      <c r="G113" s="18"/>
      <c r="H113" s="45" t="str">
        <f>+IFERROR(VLOOKUP(#REF!&amp;"-"&amp;ROW()-109,[1]ワークシート!$F$2:$BW$498,9,0),"")</f>
        <v/>
      </c>
      <c r="I11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13" s="49"/>
      <c r="K113" s="8" t="str">
        <f>+IFERROR(VLOOKUP(#REF!&amp;"-"&amp;ROW()-109,[1]ワークシート!$F$2:$BW$498,16,0),"")</f>
        <v/>
      </c>
      <c r="L113" s="29"/>
      <c r="M113" s="18"/>
      <c r="N113" s="52" t="str">
        <f>+IFERROR(VLOOKUP(#REF!&amp;"-"&amp;ROW()-109,[1]ワークシート!$F$2:$BW$498,21,0),"")</f>
        <v/>
      </c>
      <c r="O113" s="62"/>
      <c r="P113" s="66" t="str">
        <f>+IFERROR(VLOOKUP(#REF!&amp;"-"&amp;ROW()-109,[1]ワークシート!$F$2:$BW$498,22,0),"")</f>
        <v/>
      </c>
      <c r="Q113" s="66"/>
      <c r="R113" s="71" t="str">
        <f>+IFERROR(VLOOKUP(#REF!&amp;"-"&amp;ROW()-109,[1]ワークシート!$F$2:$BW$498,52,0),"")</f>
        <v/>
      </c>
      <c r="S113" s="71"/>
      <c r="T113" s="71"/>
      <c r="U113" s="66" t="str">
        <f>+IFERROR(VLOOKUP(#REF!&amp;"-"&amp;ROW()-109,[1]ワークシート!$F$2:$BW$498,57,0),"")</f>
        <v/>
      </c>
      <c r="V113" s="66"/>
      <c r="W113" s="66" t="str">
        <f>+IFERROR(VLOOKUP(#REF!&amp;"-"&amp;ROW()-109,[1]ワークシート!$F$2:$BW$498,58,0),"")</f>
        <v/>
      </c>
      <c r="X113" s="66"/>
      <c r="Y113" s="66"/>
      <c r="Z113" s="45" t="str">
        <f t="shared" si="0"/>
        <v/>
      </c>
      <c r="AA113" s="45"/>
      <c r="AB113" s="8" t="str">
        <f>+IFERROR(IF(VLOOKUP(#REF!&amp;"-"&amp;ROW()-109,[1]ワークシート!$F$2:$BW$498,10,0)="","",VLOOKUP(#REF!&amp;"-"&amp;ROW()-109,[1]ワークシート!$F$2:$BW$498,10,0)),"")</f>
        <v/>
      </c>
      <c r="AC113" s="18"/>
      <c r="AD113" s="126" t="str">
        <f>+IFERROR(VLOOKUP(#REF!&amp;"-"&amp;ROW()-109,[1]ワークシート!$F$2:$BW$498,62,0),"")</f>
        <v/>
      </c>
      <c r="AE113" s="126"/>
      <c r="AF113" s="45" t="str">
        <f t="shared" si="1"/>
        <v/>
      </c>
      <c r="AG113" s="45"/>
      <c r="AH113" s="45" t="str">
        <f>+IFERROR(IF(VLOOKUP(#REF!&amp;"-"&amp;ROW()-109,[1]ワークシート!$F$2:$BW$498,63,0)="","",VLOOKUP(#REF!&amp;"-"&amp;ROW()-109,[1]ワークシート!$F$2:$BW$498,63,0)),"")</f>
        <v/>
      </c>
      <c r="AI113" s="45"/>
      <c r="AK113" s="135">
        <v>33</v>
      </c>
      <c r="AL113" s="135" t="str">
        <f t="shared" si="2"/>
        <v>33</v>
      </c>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row>
    <row r="114" spans="1:71" ht="35.1" hidden="1" customHeight="1">
      <c r="A114" s="2"/>
      <c r="B114" s="8" t="str">
        <f>+IFERROR(VLOOKUP(#REF!&amp;"-"&amp;ROW()-109,[1]ワークシート!$F$2:$BW$498,6,0),"")</f>
        <v/>
      </c>
      <c r="C114" s="18"/>
      <c r="D114" s="8" t="str">
        <f>+IFERROR(IF(VLOOKUP(#REF!&amp;"-"&amp;ROW()-109,[1]ワークシート!$F$2:$BW$498,7,0)="","",VLOOKUP(#REF!&amp;"-"&amp;ROW()-109,[1]ワークシート!$F$2:$BW$498,7,0)),"")</f>
        <v/>
      </c>
      <c r="E114" s="18"/>
      <c r="F114" s="8" t="str">
        <f>+IFERROR(VLOOKUP(#REF!&amp;"-"&amp;ROW()-109,[1]ワークシート!$F$2:$BW$498,8,0),"")</f>
        <v/>
      </c>
      <c r="G114" s="18"/>
      <c r="H114" s="45" t="str">
        <f>+IFERROR(VLOOKUP(#REF!&amp;"-"&amp;ROW()-109,[1]ワークシート!$F$2:$BW$498,9,0),"")</f>
        <v/>
      </c>
      <c r="I11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14" s="49"/>
      <c r="K114" s="8" t="str">
        <f>+IFERROR(VLOOKUP(#REF!&amp;"-"&amp;ROW()-109,[1]ワークシート!$F$2:$BW$498,16,0),"")</f>
        <v/>
      </c>
      <c r="L114" s="29"/>
      <c r="M114" s="18"/>
      <c r="N114" s="52" t="str">
        <f>+IFERROR(VLOOKUP(#REF!&amp;"-"&amp;ROW()-109,[1]ワークシート!$F$2:$BW$498,21,0),"")</f>
        <v/>
      </c>
      <c r="O114" s="62"/>
      <c r="P114" s="66" t="str">
        <f>+IFERROR(VLOOKUP(#REF!&amp;"-"&amp;ROW()-109,[1]ワークシート!$F$2:$BW$498,22,0),"")</f>
        <v/>
      </c>
      <c r="Q114" s="66"/>
      <c r="R114" s="71" t="str">
        <f>+IFERROR(VLOOKUP(#REF!&amp;"-"&amp;ROW()-109,[1]ワークシート!$F$2:$BW$498,52,0),"")</f>
        <v/>
      </c>
      <c r="S114" s="71"/>
      <c r="T114" s="71"/>
      <c r="U114" s="66" t="str">
        <f>+IFERROR(VLOOKUP(#REF!&amp;"-"&amp;ROW()-109,[1]ワークシート!$F$2:$BW$498,57,0),"")</f>
        <v/>
      </c>
      <c r="V114" s="66"/>
      <c r="W114" s="66" t="str">
        <f>+IFERROR(VLOOKUP(#REF!&amp;"-"&amp;ROW()-109,[1]ワークシート!$F$2:$BW$498,58,0),"")</f>
        <v/>
      </c>
      <c r="X114" s="66"/>
      <c r="Y114" s="66"/>
      <c r="Z114" s="45" t="str">
        <f t="shared" si="0"/>
        <v/>
      </c>
      <c r="AA114" s="45"/>
      <c r="AB114" s="8" t="str">
        <f>+IFERROR(IF(VLOOKUP(#REF!&amp;"-"&amp;ROW()-109,[1]ワークシート!$F$2:$BW$498,10,0)="","",VLOOKUP(#REF!&amp;"-"&amp;ROW()-109,[1]ワークシート!$F$2:$BW$498,10,0)),"")</f>
        <v/>
      </c>
      <c r="AC114" s="18"/>
      <c r="AD114" s="126" t="str">
        <f>+IFERROR(VLOOKUP(#REF!&amp;"-"&amp;ROW()-109,[1]ワークシート!$F$2:$BW$498,62,0),"")</f>
        <v/>
      </c>
      <c r="AE114" s="126"/>
      <c r="AF114" s="45" t="str">
        <f t="shared" si="1"/>
        <v/>
      </c>
      <c r="AG114" s="45"/>
      <c r="AH114" s="45" t="str">
        <f>+IFERROR(IF(VLOOKUP(#REF!&amp;"-"&amp;ROW()-109,[1]ワークシート!$F$2:$BW$498,63,0)="","",VLOOKUP(#REF!&amp;"-"&amp;ROW()-109,[1]ワークシート!$F$2:$BW$498,63,0)),"")</f>
        <v/>
      </c>
      <c r="AI114" s="45"/>
      <c r="AK114" s="135">
        <v>34</v>
      </c>
      <c r="AL114" s="135" t="str">
        <f t="shared" si="2"/>
        <v>34</v>
      </c>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row>
    <row r="115" spans="1:71" ht="35.1" hidden="1" customHeight="1">
      <c r="A115" s="2"/>
      <c r="B115" s="8" t="str">
        <f>+IFERROR(VLOOKUP(#REF!&amp;"-"&amp;ROW()-109,[1]ワークシート!$F$2:$BW$498,6,0),"")</f>
        <v/>
      </c>
      <c r="C115" s="18"/>
      <c r="D115" s="8" t="str">
        <f>+IFERROR(IF(VLOOKUP(#REF!&amp;"-"&amp;ROW()-109,[1]ワークシート!$F$2:$BW$498,7,0)="","",VLOOKUP(#REF!&amp;"-"&amp;ROW()-109,[1]ワークシート!$F$2:$BW$498,7,0)),"")</f>
        <v/>
      </c>
      <c r="E115" s="18"/>
      <c r="F115" s="8" t="str">
        <f>+IFERROR(VLOOKUP(#REF!&amp;"-"&amp;ROW()-109,[1]ワークシート!$F$2:$BW$498,8,0),"")</f>
        <v/>
      </c>
      <c r="G115" s="18"/>
      <c r="H115" s="45" t="str">
        <f>+IFERROR(VLOOKUP(#REF!&amp;"-"&amp;ROW()-109,[1]ワークシート!$F$2:$BW$498,9,0),"")</f>
        <v/>
      </c>
      <c r="I11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15" s="49"/>
      <c r="K115" s="8" t="str">
        <f>+IFERROR(VLOOKUP(#REF!&amp;"-"&amp;ROW()-109,[1]ワークシート!$F$2:$BW$498,16,0),"")</f>
        <v/>
      </c>
      <c r="L115" s="29"/>
      <c r="M115" s="18"/>
      <c r="N115" s="52" t="str">
        <f>+IFERROR(VLOOKUP(#REF!&amp;"-"&amp;ROW()-109,[1]ワークシート!$F$2:$BW$498,21,0),"")</f>
        <v/>
      </c>
      <c r="O115" s="62"/>
      <c r="P115" s="66" t="str">
        <f>+IFERROR(VLOOKUP(#REF!&amp;"-"&amp;ROW()-109,[1]ワークシート!$F$2:$BW$498,22,0),"")</f>
        <v/>
      </c>
      <c r="Q115" s="66"/>
      <c r="R115" s="71" t="str">
        <f>+IFERROR(VLOOKUP(#REF!&amp;"-"&amp;ROW()-109,[1]ワークシート!$F$2:$BW$498,52,0),"")</f>
        <v/>
      </c>
      <c r="S115" s="71"/>
      <c r="T115" s="71"/>
      <c r="U115" s="66" t="str">
        <f>+IFERROR(VLOOKUP(#REF!&amp;"-"&amp;ROW()-109,[1]ワークシート!$F$2:$BW$498,57,0),"")</f>
        <v/>
      </c>
      <c r="V115" s="66"/>
      <c r="W115" s="66" t="str">
        <f>+IFERROR(VLOOKUP(#REF!&amp;"-"&amp;ROW()-109,[1]ワークシート!$F$2:$BW$498,58,0),"")</f>
        <v/>
      </c>
      <c r="X115" s="66"/>
      <c r="Y115" s="66"/>
      <c r="Z115" s="45" t="str">
        <f t="shared" si="0"/>
        <v/>
      </c>
      <c r="AA115" s="45"/>
      <c r="AB115" s="8" t="str">
        <f>+IFERROR(IF(VLOOKUP(#REF!&amp;"-"&amp;ROW()-109,[1]ワークシート!$F$2:$BW$498,10,0)="","",VLOOKUP(#REF!&amp;"-"&amp;ROW()-109,[1]ワークシート!$F$2:$BW$498,10,0)),"")</f>
        <v/>
      </c>
      <c r="AC115" s="18"/>
      <c r="AD115" s="126" t="str">
        <f>+IFERROR(VLOOKUP(#REF!&amp;"-"&amp;ROW()-109,[1]ワークシート!$F$2:$BW$498,62,0),"")</f>
        <v/>
      </c>
      <c r="AE115" s="126"/>
      <c r="AF115" s="45" t="str">
        <f t="shared" si="1"/>
        <v/>
      </c>
      <c r="AG115" s="45"/>
      <c r="AH115" s="45" t="str">
        <f>+IFERROR(IF(VLOOKUP(#REF!&amp;"-"&amp;ROW()-109,[1]ワークシート!$F$2:$BW$498,63,0)="","",VLOOKUP(#REF!&amp;"-"&amp;ROW()-109,[1]ワークシート!$F$2:$BW$498,63,0)),"")</f>
        <v/>
      </c>
      <c r="AI115" s="45"/>
      <c r="AK115" s="135">
        <v>35</v>
      </c>
      <c r="AL115" s="135" t="str">
        <f t="shared" si="2"/>
        <v>35</v>
      </c>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row>
    <row r="116" spans="1:71" ht="35.1" hidden="1" customHeight="1">
      <c r="A116" s="2"/>
      <c r="B116" s="8" t="str">
        <f>+IFERROR(VLOOKUP(#REF!&amp;"-"&amp;ROW()-109,[1]ワークシート!$F$2:$BW$498,6,0),"")</f>
        <v/>
      </c>
      <c r="C116" s="18"/>
      <c r="D116" s="8" t="str">
        <f>+IFERROR(IF(VLOOKUP(#REF!&amp;"-"&amp;ROW()-109,[1]ワークシート!$F$2:$BW$498,7,0)="","",VLOOKUP(#REF!&amp;"-"&amp;ROW()-109,[1]ワークシート!$F$2:$BW$498,7,0)),"")</f>
        <v/>
      </c>
      <c r="E116" s="18"/>
      <c r="F116" s="8" t="str">
        <f>+IFERROR(VLOOKUP(#REF!&amp;"-"&amp;ROW()-109,[1]ワークシート!$F$2:$BW$498,8,0),"")</f>
        <v/>
      </c>
      <c r="G116" s="18"/>
      <c r="H116" s="45" t="str">
        <f>+IFERROR(VLOOKUP(#REF!&amp;"-"&amp;ROW()-109,[1]ワークシート!$F$2:$BW$498,9,0),"")</f>
        <v/>
      </c>
      <c r="I11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16" s="49"/>
      <c r="K116" s="8" t="str">
        <f>+IFERROR(VLOOKUP(#REF!&amp;"-"&amp;ROW()-109,[1]ワークシート!$F$2:$BW$498,16,0),"")</f>
        <v/>
      </c>
      <c r="L116" s="29"/>
      <c r="M116" s="18"/>
      <c r="N116" s="52" t="str">
        <f>+IFERROR(VLOOKUP(#REF!&amp;"-"&amp;ROW()-109,[1]ワークシート!$F$2:$BW$498,21,0),"")</f>
        <v/>
      </c>
      <c r="O116" s="62"/>
      <c r="P116" s="66" t="str">
        <f>+IFERROR(VLOOKUP(#REF!&amp;"-"&amp;ROW()-109,[1]ワークシート!$F$2:$BW$498,22,0),"")</f>
        <v/>
      </c>
      <c r="Q116" s="66"/>
      <c r="R116" s="71" t="str">
        <f>+IFERROR(VLOOKUP(#REF!&amp;"-"&amp;ROW()-109,[1]ワークシート!$F$2:$BW$498,52,0),"")</f>
        <v/>
      </c>
      <c r="S116" s="71"/>
      <c r="T116" s="71"/>
      <c r="U116" s="66" t="str">
        <f>+IFERROR(VLOOKUP(#REF!&amp;"-"&amp;ROW()-109,[1]ワークシート!$F$2:$BW$498,57,0),"")</f>
        <v/>
      </c>
      <c r="V116" s="66"/>
      <c r="W116" s="66" t="str">
        <f>+IFERROR(VLOOKUP(#REF!&amp;"-"&amp;ROW()-109,[1]ワークシート!$F$2:$BW$498,58,0),"")</f>
        <v/>
      </c>
      <c r="X116" s="66"/>
      <c r="Y116" s="66"/>
      <c r="Z116" s="45" t="str">
        <f t="shared" si="0"/>
        <v/>
      </c>
      <c r="AA116" s="45"/>
      <c r="AB116" s="8" t="str">
        <f>+IFERROR(IF(VLOOKUP(#REF!&amp;"-"&amp;ROW()-109,[1]ワークシート!$F$2:$BW$498,10,0)="","",VLOOKUP(#REF!&amp;"-"&amp;ROW()-109,[1]ワークシート!$F$2:$BW$498,10,0)),"")</f>
        <v/>
      </c>
      <c r="AC116" s="18"/>
      <c r="AD116" s="126" t="str">
        <f>+IFERROR(VLOOKUP(#REF!&amp;"-"&amp;ROW()-109,[1]ワークシート!$F$2:$BW$498,62,0),"")</f>
        <v/>
      </c>
      <c r="AE116" s="126"/>
      <c r="AF116" s="45" t="str">
        <f t="shared" si="1"/>
        <v/>
      </c>
      <c r="AG116" s="45"/>
      <c r="AH116" s="45" t="str">
        <f>+IFERROR(IF(VLOOKUP(#REF!&amp;"-"&amp;ROW()-109,[1]ワークシート!$F$2:$BW$498,63,0)="","",VLOOKUP(#REF!&amp;"-"&amp;ROW()-109,[1]ワークシート!$F$2:$BW$498,63,0)),"")</f>
        <v/>
      </c>
      <c r="AI116" s="45"/>
      <c r="AK116" s="135">
        <v>36</v>
      </c>
      <c r="AL116" s="135" t="str">
        <f t="shared" si="2"/>
        <v>36</v>
      </c>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row>
    <row r="117" spans="1:71" ht="35.1" hidden="1" customHeight="1">
      <c r="A117" s="2"/>
      <c r="B117" s="8" t="str">
        <f>+IFERROR(VLOOKUP(#REF!&amp;"-"&amp;ROW()-109,[1]ワークシート!$F$2:$BW$498,6,0),"")</f>
        <v/>
      </c>
      <c r="C117" s="18"/>
      <c r="D117" s="8" t="str">
        <f>+IFERROR(IF(VLOOKUP(#REF!&amp;"-"&amp;ROW()-109,[1]ワークシート!$F$2:$BW$498,7,0)="","",VLOOKUP(#REF!&amp;"-"&amp;ROW()-109,[1]ワークシート!$F$2:$BW$498,7,0)),"")</f>
        <v/>
      </c>
      <c r="E117" s="18"/>
      <c r="F117" s="8" t="str">
        <f>+IFERROR(VLOOKUP(#REF!&amp;"-"&amp;ROW()-109,[1]ワークシート!$F$2:$BW$498,8,0),"")</f>
        <v/>
      </c>
      <c r="G117" s="18"/>
      <c r="H117" s="45" t="str">
        <f>+IFERROR(VLOOKUP(#REF!&amp;"-"&amp;ROW()-109,[1]ワークシート!$F$2:$BW$498,9,0),"")</f>
        <v/>
      </c>
      <c r="I11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17" s="49"/>
      <c r="K117" s="8" t="str">
        <f>+IFERROR(VLOOKUP(#REF!&amp;"-"&amp;ROW()-109,[1]ワークシート!$F$2:$BW$498,16,0),"")</f>
        <v/>
      </c>
      <c r="L117" s="29"/>
      <c r="M117" s="18"/>
      <c r="N117" s="52" t="str">
        <f>+IFERROR(VLOOKUP(#REF!&amp;"-"&amp;ROW()-109,[1]ワークシート!$F$2:$BW$498,21,0),"")</f>
        <v/>
      </c>
      <c r="O117" s="62"/>
      <c r="P117" s="66" t="str">
        <f>+IFERROR(VLOOKUP(#REF!&amp;"-"&amp;ROW()-109,[1]ワークシート!$F$2:$BW$498,22,0),"")</f>
        <v/>
      </c>
      <c r="Q117" s="66"/>
      <c r="R117" s="71" t="str">
        <f>+IFERROR(VLOOKUP(#REF!&amp;"-"&amp;ROW()-109,[1]ワークシート!$F$2:$BW$498,52,0),"")</f>
        <v/>
      </c>
      <c r="S117" s="71"/>
      <c r="T117" s="71"/>
      <c r="U117" s="66" t="str">
        <f>+IFERROR(VLOOKUP(#REF!&amp;"-"&amp;ROW()-109,[1]ワークシート!$F$2:$BW$498,57,0),"")</f>
        <v/>
      </c>
      <c r="V117" s="66"/>
      <c r="W117" s="66" t="str">
        <f>+IFERROR(VLOOKUP(#REF!&amp;"-"&amp;ROW()-109,[1]ワークシート!$F$2:$BW$498,58,0),"")</f>
        <v/>
      </c>
      <c r="X117" s="66"/>
      <c r="Y117" s="66"/>
      <c r="Z117" s="45" t="str">
        <f t="shared" si="0"/>
        <v/>
      </c>
      <c r="AA117" s="45"/>
      <c r="AB117" s="8" t="str">
        <f>+IFERROR(IF(VLOOKUP(#REF!&amp;"-"&amp;ROW()-109,[1]ワークシート!$F$2:$BW$498,10,0)="","",VLOOKUP(#REF!&amp;"-"&amp;ROW()-109,[1]ワークシート!$F$2:$BW$498,10,0)),"")</f>
        <v/>
      </c>
      <c r="AC117" s="18"/>
      <c r="AD117" s="126" t="str">
        <f>+IFERROR(VLOOKUP(#REF!&amp;"-"&amp;ROW()-109,[1]ワークシート!$F$2:$BW$498,62,0),"")</f>
        <v/>
      </c>
      <c r="AE117" s="126"/>
      <c r="AF117" s="45" t="str">
        <f t="shared" si="1"/>
        <v/>
      </c>
      <c r="AG117" s="45"/>
      <c r="AH117" s="45" t="str">
        <f>+IFERROR(IF(VLOOKUP(#REF!&amp;"-"&amp;ROW()-109,[1]ワークシート!$F$2:$BW$498,63,0)="","",VLOOKUP(#REF!&amp;"-"&amp;ROW()-109,[1]ワークシート!$F$2:$BW$498,63,0)),"")</f>
        <v/>
      </c>
      <c r="AI117" s="45"/>
      <c r="AK117" s="135">
        <v>37</v>
      </c>
      <c r="AL117" s="135" t="str">
        <f t="shared" si="2"/>
        <v>37</v>
      </c>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row>
    <row r="118" spans="1:71" ht="35.1" hidden="1" customHeight="1">
      <c r="A118" s="2"/>
      <c r="B118" s="8" t="str">
        <f>+IFERROR(VLOOKUP(#REF!&amp;"-"&amp;ROW()-109,[1]ワークシート!$F$2:$BW$498,6,0),"")</f>
        <v/>
      </c>
      <c r="C118" s="18"/>
      <c r="D118" s="8" t="str">
        <f>+IFERROR(IF(VLOOKUP(#REF!&amp;"-"&amp;ROW()-109,[1]ワークシート!$F$2:$BW$498,7,0)="","",VLOOKUP(#REF!&amp;"-"&amp;ROW()-109,[1]ワークシート!$F$2:$BW$498,7,0)),"")</f>
        <v/>
      </c>
      <c r="E118" s="18"/>
      <c r="F118" s="8" t="str">
        <f>+IFERROR(VLOOKUP(#REF!&amp;"-"&amp;ROW()-109,[1]ワークシート!$F$2:$BW$498,8,0),"")</f>
        <v/>
      </c>
      <c r="G118" s="18"/>
      <c r="H118" s="45" t="str">
        <f>+IFERROR(VLOOKUP(#REF!&amp;"-"&amp;ROW()-109,[1]ワークシート!$F$2:$BW$498,9,0),"")</f>
        <v/>
      </c>
      <c r="I11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18" s="49"/>
      <c r="K118" s="8" t="str">
        <f>+IFERROR(VLOOKUP(#REF!&amp;"-"&amp;ROW()-109,[1]ワークシート!$F$2:$BW$498,16,0),"")</f>
        <v/>
      </c>
      <c r="L118" s="29"/>
      <c r="M118" s="18"/>
      <c r="N118" s="52" t="str">
        <f>+IFERROR(VLOOKUP(#REF!&amp;"-"&amp;ROW()-109,[1]ワークシート!$F$2:$BW$498,21,0),"")</f>
        <v/>
      </c>
      <c r="O118" s="62"/>
      <c r="P118" s="66" t="str">
        <f>+IFERROR(VLOOKUP(#REF!&amp;"-"&amp;ROW()-109,[1]ワークシート!$F$2:$BW$498,22,0),"")</f>
        <v/>
      </c>
      <c r="Q118" s="66"/>
      <c r="R118" s="71" t="str">
        <f>+IFERROR(VLOOKUP(#REF!&amp;"-"&amp;ROW()-109,[1]ワークシート!$F$2:$BW$498,52,0),"")</f>
        <v/>
      </c>
      <c r="S118" s="71"/>
      <c r="T118" s="71"/>
      <c r="U118" s="66" t="str">
        <f>+IFERROR(VLOOKUP(#REF!&amp;"-"&amp;ROW()-109,[1]ワークシート!$F$2:$BW$498,57,0),"")</f>
        <v/>
      </c>
      <c r="V118" s="66"/>
      <c r="W118" s="66" t="str">
        <f>+IFERROR(VLOOKUP(#REF!&amp;"-"&amp;ROW()-109,[1]ワークシート!$F$2:$BW$498,58,0),"")</f>
        <v/>
      </c>
      <c r="X118" s="66"/>
      <c r="Y118" s="66"/>
      <c r="Z118" s="45" t="str">
        <f t="shared" si="0"/>
        <v/>
      </c>
      <c r="AA118" s="45"/>
      <c r="AB118" s="8" t="str">
        <f>+IFERROR(IF(VLOOKUP(#REF!&amp;"-"&amp;ROW()-109,[1]ワークシート!$F$2:$BW$498,10,0)="","",VLOOKUP(#REF!&amp;"-"&amp;ROW()-109,[1]ワークシート!$F$2:$BW$498,10,0)),"")</f>
        <v/>
      </c>
      <c r="AC118" s="18"/>
      <c r="AD118" s="126" t="str">
        <f>+IFERROR(VLOOKUP(#REF!&amp;"-"&amp;ROW()-109,[1]ワークシート!$F$2:$BW$498,62,0),"")</f>
        <v/>
      </c>
      <c r="AE118" s="126"/>
      <c r="AF118" s="45" t="str">
        <f t="shared" si="1"/>
        <v/>
      </c>
      <c r="AG118" s="45"/>
      <c r="AH118" s="45" t="str">
        <f>+IFERROR(IF(VLOOKUP(#REF!&amp;"-"&amp;ROW()-109,[1]ワークシート!$F$2:$BW$498,63,0)="","",VLOOKUP(#REF!&amp;"-"&amp;ROW()-109,[1]ワークシート!$F$2:$BW$498,63,0)),"")</f>
        <v/>
      </c>
      <c r="AI118" s="45"/>
      <c r="AK118" s="135">
        <v>38</v>
      </c>
      <c r="AL118" s="135" t="str">
        <f t="shared" si="2"/>
        <v>38</v>
      </c>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row>
    <row r="119" spans="1:71" ht="35.1" hidden="1" customHeight="1">
      <c r="A119" s="2"/>
      <c r="B119" s="8" t="str">
        <f>+IFERROR(VLOOKUP(#REF!&amp;"-"&amp;ROW()-109,[1]ワークシート!$F$2:$BW$498,6,0),"")</f>
        <v/>
      </c>
      <c r="C119" s="18"/>
      <c r="D119" s="8" t="str">
        <f>+IFERROR(IF(VLOOKUP(#REF!&amp;"-"&amp;ROW()-109,[1]ワークシート!$F$2:$BW$498,7,0)="","",VLOOKUP(#REF!&amp;"-"&amp;ROW()-109,[1]ワークシート!$F$2:$BW$498,7,0)),"")</f>
        <v/>
      </c>
      <c r="E119" s="18"/>
      <c r="F119" s="8" t="str">
        <f>+IFERROR(VLOOKUP(#REF!&amp;"-"&amp;ROW()-109,[1]ワークシート!$F$2:$BW$498,8,0),"")</f>
        <v/>
      </c>
      <c r="G119" s="18"/>
      <c r="H119" s="45" t="str">
        <f>+IFERROR(VLOOKUP(#REF!&amp;"-"&amp;ROW()-109,[1]ワークシート!$F$2:$BW$498,9,0),"")</f>
        <v/>
      </c>
      <c r="I11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19" s="49"/>
      <c r="K119" s="8" t="str">
        <f>+IFERROR(VLOOKUP(#REF!&amp;"-"&amp;ROW()-109,[1]ワークシート!$F$2:$BW$498,16,0),"")</f>
        <v/>
      </c>
      <c r="L119" s="29"/>
      <c r="M119" s="18"/>
      <c r="N119" s="52" t="str">
        <f>+IFERROR(VLOOKUP(#REF!&amp;"-"&amp;ROW()-109,[1]ワークシート!$F$2:$BW$498,21,0),"")</f>
        <v/>
      </c>
      <c r="O119" s="62"/>
      <c r="P119" s="66" t="str">
        <f>+IFERROR(VLOOKUP(#REF!&amp;"-"&amp;ROW()-109,[1]ワークシート!$F$2:$BW$498,22,0),"")</f>
        <v/>
      </c>
      <c r="Q119" s="66"/>
      <c r="R119" s="71" t="str">
        <f>+IFERROR(VLOOKUP(#REF!&amp;"-"&amp;ROW()-109,[1]ワークシート!$F$2:$BW$498,52,0),"")</f>
        <v/>
      </c>
      <c r="S119" s="71"/>
      <c r="T119" s="71"/>
      <c r="U119" s="66" t="str">
        <f>+IFERROR(VLOOKUP(#REF!&amp;"-"&amp;ROW()-109,[1]ワークシート!$F$2:$BW$498,57,0),"")</f>
        <v/>
      </c>
      <c r="V119" s="66"/>
      <c r="W119" s="66" t="str">
        <f>+IFERROR(VLOOKUP(#REF!&amp;"-"&amp;ROW()-109,[1]ワークシート!$F$2:$BW$498,58,0),"")</f>
        <v/>
      </c>
      <c r="X119" s="66"/>
      <c r="Y119" s="66"/>
      <c r="Z119" s="45" t="str">
        <f t="shared" si="0"/>
        <v/>
      </c>
      <c r="AA119" s="45"/>
      <c r="AB119" s="8" t="str">
        <f>+IFERROR(IF(VLOOKUP(#REF!&amp;"-"&amp;ROW()-109,[1]ワークシート!$F$2:$BW$498,10,0)="","",VLOOKUP(#REF!&amp;"-"&amp;ROW()-109,[1]ワークシート!$F$2:$BW$498,10,0)),"")</f>
        <v/>
      </c>
      <c r="AC119" s="18"/>
      <c r="AD119" s="126" t="str">
        <f>+IFERROR(VLOOKUP(#REF!&amp;"-"&amp;ROW()-109,[1]ワークシート!$F$2:$BW$498,62,0),"")</f>
        <v/>
      </c>
      <c r="AE119" s="126"/>
      <c r="AF119" s="45" t="str">
        <f t="shared" si="1"/>
        <v/>
      </c>
      <c r="AG119" s="45"/>
      <c r="AH119" s="45" t="str">
        <f>+IFERROR(IF(VLOOKUP(#REF!&amp;"-"&amp;ROW()-109,[1]ワークシート!$F$2:$BW$498,63,0)="","",VLOOKUP(#REF!&amp;"-"&amp;ROW()-109,[1]ワークシート!$F$2:$BW$498,63,0)),"")</f>
        <v/>
      </c>
      <c r="AI119" s="45"/>
      <c r="AK119" s="135">
        <v>39</v>
      </c>
      <c r="AL119" s="135" t="str">
        <f t="shared" si="2"/>
        <v>39</v>
      </c>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row>
    <row r="120" spans="1:71" ht="35.1" hidden="1" customHeight="1">
      <c r="A120" s="2"/>
      <c r="B120" s="8" t="str">
        <f>+IFERROR(VLOOKUP(#REF!&amp;"-"&amp;ROW()-109,[1]ワークシート!$F$2:$BW$498,6,0),"")</f>
        <v/>
      </c>
      <c r="C120" s="18"/>
      <c r="D120" s="8" t="str">
        <f>+IFERROR(IF(VLOOKUP(#REF!&amp;"-"&amp;ROW()-109,[1]ワークシート!$F$2:$BW$498,7,0)="","",VLOOKUP(#REF!&amp;"-"&amp;ROW()-109,[1]ワークシート!$F$2:$BW$498,7,0)),"")</f>
        <v/>
      </c>
      <c r="E120" s="18"/>
      <c r="F120" s="8" t="str">
        <f>+IFERROR(VLOOKUP(#REF!&amp;"-"&amp;ROW()-109,[1]ワークシート!$F$2:$BW$498,8,0),"")</f>
        <v/>
      </c>
      <c r="G120" s="18"/>
      <c r="H120" s="45" t="str">
        <f>+IFERROR(VLOOKUP(#REF!&amp;"-"&amp;ROW()-109,[1]ワークシート!$F$2:$BW$498,9,0),"")</f>
        <v/>
      </c>
      <c r="I12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20" s="49"/>
      <c r="K120" s="8" t="str">
        <f>+IFERROR(VLOOKUP(#REF!&amp;"-"&amp;ROW()-109,[1]ワークシート!$F$2:$BW$498,16,0),"")</f>
        <v/>
      </c>
      <c r="L120" s="29"/>
      <c r="M120" s="18"/>
      <c r="N120" s="52" t="str">
        <f>+IFERROR(VLOOKUP(#REF!&amp;"-"&amp;ROW()-109,[1]ワークシート!$F$2:$BW$498,21,0),"")</f>
        <v/>
      </c>
      <c r="O120" s="62"/>
      <c r="P120" s="66" t="str">
        <f>+IFERROR(VLOOKUP(#REF!&amp;"-"&amp;ROW()-109,[1]ワークシート!$F$2:$BW$498,22,0),"")</f>
        <v/>
      </c>
      <c r="Q120" s="66"/>
      <c r="R120" s="71" t="str">
        <f>+IFERROR(VLOOKUP(#REF!&amp;"-"&amp;ROW()-109,[1]ワークシート!$F$2:$BW$498,52,0),"")</f>
        <v/>
      </c>
      <c r="S120" s="71"/>
      <c r="T120" s="71"/>
      <c r="U120" s="66" t="str">
        <f>+IFERROR(VLOOKUP(#REF!&amp;"-"&amp;ROW()-109,[1]ワークシート!$F$2:$BW$498,57,0),"")</f>
        <v/>
      </c>
      <c r="V120" s="66"/>
      <c r="W120" s="66" t="str">
        <f>+IFERROR(VLOOKUP(#REF!&amp;"-"&amp;ROW()-109,[1]ワークシート!$F$2:$BW$498,58,0),"")</f>
        <v/>
      </c>
      <c r="X120" s="66"/>
      <c r="Y120" s="66"/>
      <c r="Z120" s="45" t="str">
        <f t="shared" si="0"/>
        <v/>
      </c>
      <c r="AA120" s="45"/>
      <c r="AB120" s="8" t="str">
        <f>+IFERROR(IF(VLOOKUP(#REF!&amp;"-"&amp;ROW()-109,[1]ワークシート!$F$2:$BW$498,10,0)="","",VLOOKUP(#REF!&amp;"-"&amp;ROW()-109,[1]ワークシート!$F$2:$BW$498,10,0)),"")</f>
        <v/>
      </c>
      <c r="AC120" s="18"/>
      <c r="AD120" s="126" t="str">
        <f>+IFERROR(VLOOKUP(#REF!&amp;"-"&amp;ROW()-109,[1]ワークシート!$F$2:$BW$498,62,0),"")</f>
        <v/>
      </c>
      <c r="AE120" s="126"/>
      <c r="AF120" s="45" t="str">
        <f t="shared" si="1"/>
        <v/>
      </c>
      <c r="AG120" s="45"/>
      <c r="AH120" s="45" t="str">
        <f>+IFERROR(IF(VLOOKUP(#REF!&amp;"-"&amp;ROW()-109,[1]ワークシート!$F$2:$BW$498,63,0)="","",VLOOKUP(#REF!&amp;"-"&amp;ROW()-109,[1]ワークシート!$F$2:$BW$498,63,0)),"")</f>
        <v/>
      </c>
      <c r="AI120" s="45"/>
      <c r="AK120" s="135">
        <v>40</v>
      </c>
      <c r="AL120" s="135" t="str">
        <f t="shared" si="2"/>
        <v>40</v>
      </c>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row>
    <row r="121" spans="1:71" ht="35.1" hidden="1" customHeight="1">
      <c r="A121" s="2"/>
      <c r="B121" s="8" t="str">
        <f>+IFERROR(VLOOKUP(#REF!&amp;"-"&amp;ROW()-109,[1]ワークシート!$F$2:$BW$498,6,0),"")</f>
        <v/>
      </c>
      <c r="C121" s="18"/>
      <c r="D121" s="8" t="str">
        <f>+IFERROR(IF(VLOOKUP(#REF!&amp;"-"&amp;ROW()-109,[1]ワークシート!$F$2:$BW$498,7,0)="","",VLOOKUP(#REF!&amp;"-"&amp;ROW()-109,[1]ワークシート!$F$2:$BW$498,7,0)),"")</f>
        <v/>
      </c>
      <c r="E121" s="18"/>
      <c r="F121" s="8" t="str">
        <f>+IFERROR(VLOOKUP(#REF!&amp;"-"&amp;ROW()-109,[1]ワークシート!$F$2:$BW$498,8,0),"")</f>
        <v/>
      </c>
      <c r="G121" s="18"/>
      <c r="H121" s="45" t="str">
        <f>+IFERROR(VLOOKUP(#REF!&amp;"-"&amp;ROW()-109,[1]ワークシート!$F$2:$BW$498,9,0),"")</f>
        <v/>
      </c>
      <c r="I12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21" s="49"/>
      <c r="K121" s="8" t="str">
        <f>+IFERROR(VLOOKUP(#REF!&amp;"-"&amp;ROW()-109,[1]ワークシート!$F$2:$BW$498,16,0),"")</f>
        <v/>
      </c>
      <c r="L121" s="29"/>
      <c r="M121" s="18"/>
      <c r="N121" s="52" t="str">
        <f>+IFERROR(VLOOKUP(#REF!&amp;"-"&amp;ROW()-109,[1]ワークシート!$F$2:$BW$498,21,0),"")</f>
        <v/>
      </c>
      <c r="O121" s="62"/>
      <c r="P121" s="66" t="str">
        <f>+IFERROR(VLOOKUP(#REF!&amp;"-"&amp;ROW()-109,[1]ワークシート!$F$2:$BW$498,22,0),"")</f>
        <v/>
      </c>
      <c r="Q121" s="66"/>
      <c r="R121" s="71" t="str">
        <f>+IFERROR(VLOOKUP(#REF!&amp;"-"&amp;ROW()-109,[1]ワークシート!$F$2:$BW$498,52,0),"")</f>
        <v/>
      </c>
      <c r="S121" s="71"/>
      <c r="T121" s="71"/>
      <c r="U121" s="66" t="str">
        <f>+IFERROR(VLOOKUP(#REF!&amp;"-"&amp;ROW()-109,[1]ワークシート!$F$2:$BW$498,57,0),"")</f>
        <v/>
      </c>
      <c r="V121" s="66"/>
      <c r="W121" s="66" t="str">
        <f>+IFERROR(VLOOKUP(#REF!&amp;"-"&amp;ROW()-109,[1]ワークシート!$F$2:$BW$498,58,0),"")</f>
        <v/>
      </c>
      <c r="X121" s="66"/>
      <c r="Y121" s="66"/>
      <c r="Z121" s="45" t="str">
        <f t="shared" si="0"/>
        <v/>
      </c>
      <c r="AA121" s="45"/>
      <c r="AB121" s="8" t="str">
        <f>+IFERROR(IF(VLOOKUP(#REF!&amp;"-"&amp;ROW()-109,[1]ワークシート!$F$2:$BW$498,10,0)="","",VLOOKUP(#REF!&amp;"-"&amp;ROW()-109,[1]ワークシート!$F$2:$BW$498,10,0)),"")</f>
        <v/>
      </c>
      <c r="AC121" s="18"/>
      <c r="AD121" s="126" t="str">
        <f>+IFERROR(VLOOKUP(#REF!&amp;"-"&amp;ROW()-109,[1]ワークシート!$F$2:$BW$498,62,0),"")</f>
        <v/>
      </c>
      <c r="AE121" s="126"/>
      <c r="AF121" s="45" t="str">
        <f t="shared" si="1"/>
        <v/>
      </c>
      <c r="AG121" s="45"/>
      <c r="AH121" s="45" t="str">
        <f>+IFERROR(IF(VLOOKUP(#REF!&amp;"-"&amp;ROW()-109,[1]ワークシート!$F$2:$BW$498,63,0)="","",VLOOKUP(#REF!&amp;"-"&amp;ROW()-109,[1]ワークシート!$F$2:$BW$498,63,0)),"")</f>
        <v/>
      </c>
      <c r="AI121" s="45"/>
      <c r="AK121" s="135">
        <v>41</v>
      </c>
      <c r="AL121" s="135" t="str">
        <f t="shared" si="2"/>
        <v>41</v>
      </c>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row>
    <row r="122" spans="1:71" ht="35.1" hidden="1" customHeight="1">
      <c r="A122" s="2"/>
      <c r="B122" s="8" t="str">
        <f>+IFERROR(VLOOKUP(#REF!&amp;"-"&amp;ROW()-109,[1]ワークシート!$F$2:$BW$498,6,0),"")</f>
        <v/>
      </c>
      <c r="C122" s="18"/>
      <c r="D122" s="8" t="str">
        <f>+IFERROR(IF(VLOOKUP(#REF!&amp;"-"&amp;ROW()-109,[1]ワークシート!$F$2:$BW$498,7,0)="","",VLOOKUP(#REF!&amp;"-"&amp;ROW()-109,[1]ワークシート!$F$2:$BW$498,7,0)),"")</f>
        <v/>
      </c>
      <c r="E122" s="18"/>
      <c r="F122" s="8" t="str">
        <f>+IFERROR(VLOOKUP(#REF!&amp;"-"&amp;ROW()-109,[1]ワークシート!$F$2:$BW$498,8,0),"")</f>
        <v/>
      </c>
      <c r="G122" s="18"/>
      <c r="H122" s="45" t="str">
        <f>+IFERROR(VLOOKUP(#REF!&amp;"-"&amp;ROW()-109,[1]ワークシート!$F$2:$BW$498,9,0),"")</f>
        <v/>
      </c>
      <c r="I12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22" s="49"/>
      <c r="K122" s="8" t="str">
        <f>+IFERROR(VLOOKUP(#REF!&amp;"-"&amp;ROW()-109,[1]ワークシート!$F$2:$BW$498,16,0),"")</f>
        <v/>
      </c>
      <c r="L122" s="29"/>
      <c r="M122" s="18"/>
      <c r="N122" s="52" t="str">
        <f>+IFERROR(VLOOKUP(#REF!&amp;"-"&amp;ROW()-109,[1]ワークシート!$F$2:$BW$498,21,0),"")</f>
        <v/>
      </c>
      <c r="O122" s="62"/>
      <c r="P122" s="66" t="str">
        <f>+IFERROR(VLOOKUP(#REF!&amp;"-"&amp;ROW()-109,[1]ワークシート!$F$2:$BW$498,22,0),"")</f>
        <v/>
      </c>
      <c r="Q122" s="66"/>
      <c r="R122" s="71" t="str">
        <f>+IFERROR(VLOOKUP(#REF!&amp;"-"&amp;ROW()-109,[1]ワークシート!$F$2:$BW$498,52,0),"")</f>
        <v/>
      </c>
      <c r="S122" s="71"/>
      <c r="T122" s="71"/>
      <c r="U122" s="66" t="str">
        <f>+IFERROR(VLOOKUP(#REF!&amp;"-"&amp;ROW()-109,[1]ワークシート!$F$2:$BW$498,57,0),"")</f>
        <v/>
      </c>
      <c r="V122" s="66"/>
      <c r="W122" s="66" t="str">
        <f>+IFERROR(VLOOKUP(#REF!&amp;"-"&amp;ROW()-109,[1]ワークシート!$F$2:$BW$498,58,0),"")</f>
        <v/>
      </c>
      <c r="X122" s="66"/>
      <c r="Y122" s="66"/>
      <c r="Z122" s="45" t="str">
        <f t="shared" si="0"/>
        <v/>
      </c>
      <c r="AA122" s="45"/>
      <c r="AB122" s="8" t="str">
        <f>+IFERROR(IF(VLOOKUP(#REF!&amp;"-"&amp;ROW()-109,[1]ワークシート!$F$2:$BW$498,10,0)="","",VLOOKUP(#REF!&amp;"-"&amp;ROW()-109,[1]ワークシート!$F$2:$BW$498,10,0)),"")</f>
        <v/>
      </c>
      <c r="AC122" s="18"/>
      <c r="AD122" s="126" t="str">
        <f>+IFERROR(VLOOKUP(#REF!&amp;"-"&amp;ROW()-109,[1]ワークシート!$F$2:$BW$498,62,0),"")</f>
        <v/>
      </c>
      <c r="AE122" s="126"/>
      <c r="AF122" s="45" t="str">
        <f t="shared" si="1"/>
        <v/>
      </c>
      <c r="AG122" s="45"/>
      <c r="AH122" s="45" t="str">
        <f>+IFERROR(IF(VLOOKUP(#REF!&amp;"-"&amp;ROW()-109,[1]ワークシート!$F$2:$BW$498,63,0)="","",VLOOKUP(#REF!&amp;"-"&amp;ROW()-109,[1]ワークシート!$F$2:$BW$498,63,0)),"")</f>
        <v/>
      </c>
      <c r="AI122" s="45"/>
      <c r="AK122" s="135">
        <v>42</v>
      </c>
      <c r="AL122" s="135" t="str">
        <f t="shared" si="2"/>
        <v>42</v>
      </c>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row>
    <row r="123" spans="1:71" ht="35.1" hidden="1" customHeight="1">
      <c r="A123" s="2"/>
      <c r="B123" s="8" t="str">
        <f>+IFERROR(VLOOKUP(#REF!&amp;"-"&amp;ROW()-109,[1]ワークシート!$F$2:$BW$498,6,0),"")</f>
        <v/>
      </c>
      <c r="C123" s="18"/>
      <c r="D123" s="8" t="str">
        <f>+IFERROR(IF(VLOOKUP(#REF!&amp;"-"&amp;ROW()-109,[1]ワークシート!$F$2:$BW$498,7,0)="","",VLOOKUP(#REF!&amp;"-"&amp;ROW()-109,[1]ワークシート!$F$2:$BW$498,7,0)),"")</f>
        <v/>
      </c>
      <c r="E123" s="18"/>
      <c r="F123" s="8" t="str">
        <f>+IFERROR(VLOOKUP(#REF!&amp;"-"&amp;ROW()-109,[1]ワークシート!$F$2:$BW$498,8,0),"")</f>
        <v/>
      </c>
      <c r="G123" s="18"/>
      <c r="H123" s="45" t="str">
        <f>+IFERROR(VLOOKUP(#REF!&amp;"-"&amp;ROW()-109,[1]ワークシート!$F$2:$BW$498,9,0),"")</f>
        <v/>
      </c>
      <c r="I12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23" s="49"/>
      <c r="K123" s="8" t="str">
        <f>+IFERROR(VLOOKUP(#REF!&amp;"-"&amp;ROW()-109,[1]ワークシート!$F$2:$BW$498,16,0),"")</f>
        <v/>
      </c>
      <c r="L123" s="29"/>
      <c r="M123" s="18"/>
      <c r="N123" s="52" t="str">
        <f>+IFERROR(VLOOKUP(#REF!&amp;"-"&amp;ROW()-109,[1]ワークシート!$F$2:$BW$498,21,0),"")</f>
        <v/>
      </c>
      <c r="O123" s="62"/>
      <c r="P123" s="66" t="str">
        <f>+IFERROR(VLOOKUP(#REF!&amp;"-"&amp;ROW()-109,[1]ワークシート!$F$2:$BW$498,22,0),"")</f>
        <v/>
      </c>
      <c r="Q123" s="66"/>
      <c r="R123" s="71" t="str">
        <f>+IFERROR(VLOOKUP(#REF!&amp;"-"&amp;ROW()-109,[1]ワークシート!$F$2:$BW$498,52,0),"")</f>
        <v/>
      </c>
      <c r="S123" s="71"/>
      <c r="T123" s="71"/>
      <c r="U123" s="66" t="str">
        <f>+IFERROR(VLOOKUP(#REF!&amp;"-"&amp;ROW()-109,[1]ワークシート!$F$2:$BW$498,57,0),"")</f>
        <v/>
      </c>
      <c r="V123" s="66"/>
      <c r="W123" s="66" t="str">
        <f>+IFERROR(VLOOKUP(#REF!&amp;"-"&amp;ROW()-109,[1]ワークシート!$F$2:$BW$498,58,0),"")</f>
        <v/>
      </c>
      <c r="X123" s="66"/>
      <c r="Y123" s="66"/>
      <c r="Z123" s="45" t="str">
        <f t="shared" si="0"/>
        <v/>
      </c>
      <c r="AA123" s="45"/>
      <c r="AB123" s="8" t="str">
        <f>+IFERROR(IF(VLOOKUP(#REF!&amp;"-"&amp;ROW()-109,[1]ワークシート!$F$2:$BW$498,10,0)="","",VLOOKUP(#REF!&amp;"-"&amp;ROW()-109,[1]ワークシート!$F$2:$BW$498,10,0)),"")</f>
        <v/>
      </c>
      <c r="AC123" s="18"/>
      <c r="AD123" s="126" t="str">
        <f>+IFERROR(VLOOKUP(#REF!&amp;"-"&amp;ROW()-109,[1]ワークシート!$F$2:$BW$498,62,0),"")</f>
        <v/>
      </c>
      <c r="AE123" s="126"/>
      <c r="AF123" s="45" t="str">
        <f t="shared" si="1"/>
        <v/>
      </c>
      <c r="AG123" s="45"/>
      <c r="AH123" s="45" t="str">
        <f>+IFERROR(IF(VLOOKUP(#REF!&amp;"-"&amp;ROW()-109,[1]ワークシート!$F$2:$BW$498,63,0)="","",VLOOKUP(#REF!&amp;"-"&amp;ROW()-109,[1]ワークシート!$F$2:$BW$498,63,0)),"")</f>
        <v/>
      </c>
      <c r="AI123" s="45"/>
      <c r="AK123" s="135">
        <v>43</v>
      </c>
      <c r="AL123" s="135" t="str">
        <f t="shared" si="2"/>
        <v>43</v>
      </c>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row>
    <row r="124" spans="1:71" ht="35.1" hidden="1" customHeight="1">
      <c r="A124" s="2"/>
      <c r="B124" s="8" t="str">
        <f>+IFERROR(VLOOKUP(#REF!&amp;"-"&amp;ROW()-109,[1]ワークシート!$F$2:$BW$498,6,0),"")</f>
        <v/>
      </c>
      <c r="C124" s="18"/>
      <c r="D124" s="8" t="str">
        <f>+IFERROR(IF(VLOOKUP(#REF!&amp;"-"&amp;ROW()-109,[1]ワークシート!$F$2:$BW$498,7,0)="","",VLOOKUP(#REF!&amp;"-"&amp;ROW()-109,[1]ワークシート!$F$2:$BW$498,7,0)),"")</f>
        <v/>
      </c>
      <c r="E124" s="18"/>
      <c r="F124" s="8" t="str">
        <f>+IFERROR(VLOOKUP(#REF!&amp;"-"&amp;ROW()-109,[1]ワークシート!$F$2:$BW$498,8,0),"")</f>
        <v/>
      </c>
      <c r="G124" s="18"/>
      <c r="H124" s="45" t="str">
        <f>+IFERROR(VLOOKUP(#REF!&amp;"-"&amp;ROW()-109,[1]ワークシート!$F$2:$BW$498,9,0),"")</f>
        <v/>
      </c>
      <c r="I12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24" s="49"/>
      <c r="K124" s="8" t="str">
        <f>+IFERROR(VLOOKUP(#REF!&amp;"-"&amp;ROW()-109,[1]ワークシート!$F$2:$BW$498,16,0),"")</f>
        <v/>
      </c>
      <c r="L124" s="29"/>
      <c r="M124" s="18"/>
      <c r="N124" s="52" t="str">
        <f>+IFERROR(VLOOKUP(#REF!&amp;"-"&amp;ROW()-109,[1]ワークシート!$F$2:$BW$498,21,0),"")</f>
        <v/>
      </c>
      <c r="O124" s="62"/>
      <c r="P124" s="66" t="str">
        <f>+IFERROR(VLOOKUP(#REF!&amp;"-"&amp;ROW()-109,[1]ワークシート!$F$2:$BW$498,22,0),"")</f>
        <v/>
      </c>
      <c r="Q124" s="66"/>
      <c r="R124" s="71" t="str">
        <f>+IFERROR(VLOOKUP(#REF!&amp;"-"&amp;ROW()-109,[1]ワークシート!$F$2:$BW$498,52,0),"")</f>
        <v/>
      </c>
      <c r="S124" s="71"/>
      <c r="T124" s="71"/>
      <c r="U124" s="66" t="str">
        <f>+IFERROR(VLOOKUP(#REF!&amp;"-"&amp;ROW()-109,[1]ワークシート!$F$2:$BW$498,57,0),"")</f>
        <v/>
      </c>
      <c r="V124" s="66"/>
      <c r="W124" s="66" t="str">
        <f>+IFERROR(VLOOKUP(#REF!&amp;"-"&amp;ROW()-109,[1]ワークシート!$F$2:$BW$498,58,0),"")</f>
        <v/>
      </c>
      <c r="X124" s="66"/>
      <c r="Y124" s="66"/>
      <c r="Z124" s="45" t="str">
        <f t="shared" si="0"/>
        <v/>
      </c>
      <c r="AA124" s="45"/>
      <c r="AB124" s="8" t="str">
        <f>+IFERROR(IF(VLOOKUP(#REF!&amp;"-"&amp;ROW()-109,[1]ワークシート!$F$2:$BW$498,10,0)="","",VLOOKUP(#REF!&amp;"-"&amp;ROW()-109,[1]ワークシート!$F$2:$BW$498,10,0)),"")</f>
        <v/>
      </c>
      <c r="AC124" s="18"/>
      <c r="AD124" s="126" t="str">
        <f>+IFERROR(VLOOKUP(#REF!&amp;"-"&amp;ROW()-109,[1]ワークシート!$F$2:$BW$498,62,0),"")</f>
        <v/>
      </c>
      <c r="AE124" s="126"/>
      <c r="AF124" s="45" t="str">
        <f t="shared" si="1"/>
        <v/>
      </c>
      <c r="AG124" s="45"/>
      <c r="AH124" s="45" t="str">
        <f>+IFERROR(IF(VLOOKUP(#REF!&amp;"-"&amp;ROW()-109,[1]ワークシート!$F$2:$BW$498,63,0)="","",VLOOKUP(#REF!&amp;"-"&amp;ROW()-109,[1]ワークシート!$F$2:$BW$498,63,0)),"")</f>
        <v/>
      </c>
      <c r="AI124" s="45"/>
      <c r="AK124" s="135">
        <v>44</v>
      </c>
      <c r="AL124" s="135" t="str">
        <f t="shared" si="2"/>
        <v>44</v>
      </c>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row>
    <row r="125" spans="1:71" ht="35.1" hidden="1" customHeight="1">
      <c r="A125" s="2"/>
      <c r="B125" s="8" t="str">
        <f>+IFERROR(VLOOKUP(#REF!&amp;"-"&amp;ROW()-109,[1]ワークシート!$F$2:$BW$498,6,0),"")</f>
        <v/>
      </c>
      <c r="C125" s="18"/>
      <c r="D125" s="8" t="str">
        <f>+IFERROR(IF(VLOOKUP(#REF!&amp;"-"&amp;ROW()-109,[1]ワークシート!$F$2:$BW$498,7,0)="","",VLOOKUP(#REF!&amp;"-"&amp;ROW()-109,[1]ワークシート!$F$2:$BW$498,7,0)),"")</f>
        <v/>
      </c>
      <c r="E125" s="18"/>
      <c r="F125" s="8" t="str">
        <f>+IFERROR(VLOOKUP(#REF!&amp;"-"&amp;ROW()-109,[1]ワークシート!$F$2:$BW$498,8,0),"")</f>
        <v/>
      </c>
      <c r="G125" s="18"/>
      <c r="H125" s="45" t="str">
        <f>+IFERROR(VLOOKUP(#REF!&amp;"-"&amp;ROW()-109,[1]ワークシート!$F$2:$BW$498,9,0),"")</f>
        <v/>
      </c>
      <c r="I12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25" s="49"/>
      <c r="K125" s="8" t="str">
        <f>+IFERROR(VLOOKUP(#REF!&amp;"-"&amp;ROW()-109,[1]ワークシート!$F$2:$BW$498,16,0),"")</f>
        <v/>
      </c>
      <c r="L125" s="29"/>
      <c r="M125" s="18"/>
      <c r="N125" s="52" t="str">
        <f>+IFERROR(VLOOKUP(#REF!&amp;"-"&amp;ROW()-109,[1]ワークシート!$F$2:$BW$498,21,0),"")</f>
        <v/>
      </c>
      <c r="O125" s="62"/>
      <c r="P125" s="66" t="str">
        <f>+IFERROR(VLOOKUP(#REF!&amp;"-"&amp;ROW()-109,[1]ワークシート!$F$2:$BW$498,22,0),"")</f>
        <v/>
      </c>
      <c r="Q125" s="66"/>
      <c r="R125" s="71" t="str">
        <f>+IFERROR(VLOOKUP(#REF!&amp;"-"&amp;ROW()-109,[1]ワークシート!$F$2:$BW$498,52,0),"")</f>
        <v/>
      </c>
      <c r="S125" s="71"/>
      <c r="T125" s="71"/>
      <c r="U125" s="66" t="str">
        <f>+IFERROR(VLOOKUP(#REF!&amp;"-"&amp;ROW()-109,[1]ワークシート!$F$2:$BW$498,57,0),"")</f>
        <v/>
      </c>
      <c r="V125" s="66"/>
      <c r="W125" s="66" t="str">
        <f>+IFERROR(VLOOKUP(#REF!&amp;"-"&amp;ROW()-109,[1]ワークシート!$F$2:$BW$498,58,0),"")</f>
        <v/>
      </c>
      <c r="X125" s="66"/>
      <c r="Y125" s="66"/>
      <c r="Z125" s="45" t="str">
        <f t="shared" si="0"/>
        <v/>
      </c>
      <c r="AA125" s="45"/>
      <c r="AB125" s="8" t="str">
        <f>+IFERROR(IF(VLOOKUP(#REF!&amp;"-"&amp;ROW()-109,[1]ワークシート!$F$2:$BW$498,10,0)="","",VLOOKUP(#REF!&amp;"-"&amp;ROW()-109,[1]ワークシート!$F$2:$BW$498,10,0)),"")</f>
        <v/>
      </c>
      <c r="AC125" s="18"/>
      <c r="AD125" s="126" t="str">
        <f>+IFERROR(VLOOKUP(#REF!&amp;"-"&amp;ROW()-109,[1]ワークシート!$F$2:$BW$498,62,0),"")</f>
        <v/>
      </c>
      <c r="AE125" s="126"/>
      <c r="AF125" s="45" t="str">
        <f t="shared" si="1"/>
        <v/>
      </c>
      <c r="AG125" s="45"/>
      <c r="AH125" s="45" t="str">
        <f>+IFERROR(IF(VLOOKUP(#REF!&amp;"-"&amp;ROW()-109,[1]ワークシート!$F$2:$BW$498,63,0)="","",VLOOKUP(#REF!&amp;"-"&amp;ROW()-109,[1]ワークシート!$F$2:$BW$498,63,0)),"")</f>
        <v/>
      </c>
      <c r="AI125" s="45"/>
      <c r="AK125" s="135">
        <v>45</v>
      </c>
      <c r="AL125" s="135" t="str">
        <f t="shared" si="2"/>
        <v>45</v>
      </c>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row>
    <row r="126" spans="1:71" ht="35.1" hidden="1" customHeight="1">
      <c r="A126" s="2"/>
      <c r="B126" s="8" t="str">
        <f>+IFERROR(VLOOKUP(#REF!&amp;"-"&amp;ROW()-109,[1]ワークシート!$F$2:$BW$498,6,0),"")</f>
        <v/>
      </c>
      <c r="C126" s="18"/>
      <c r="D126" s="8" t="str">
        <f>+IFERROR(IF(VLOOKUP(#REF!&amp;"-"&amp;ROW()-109,[1]ワークシート!$F$2:$BW$498,7,0)="","",VLOOKUP(#REF!&amp;"-"&amp;ROW()-109,[1]ワークシート!$F$2:$BW$498,7,0)),"")</f>
        <v/>
      </c>
      <c r="E126" s="18"/>
      <c r="F126" s="8" t="str">
        <f>+IFERROR(VLOOKUP(#REF!&amp;"-"&amp;ROW()-109,[1]ワークシート!$F$2:$BW$498,8,0),"")</f>
        <v/>
      </c>
      <c r="G126" s="18"/>
      <c r="H126" s="45" t="str">
        <f>+IFERROR(VLOOKUP(#REF!&amp;"-"&amp;ROW()-109,[1]ワークシート!$F$2:$BW$498,9,0),"")</f>
        <v/>
      </c>
      <c r="I12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26" s="49"/>
      <c r="K126" s="8" t="str">
        <f>+IFERROR(VLOOKUP(#REF!&amp;"-"&amp;ROW()-109,[1]ワークシート!$F$2:$BW$498,16,0),"")</f>
        <v/>
      </c>
      <c r="L126" s="29"/>
      <c r="M126" s="18"/>
      <c r="N126" s="52" t="str">
        <f>+IFERROR(VLOOKUP(#REF!&amp;"-"&amp;ROW()-109,[1]ワークシート!$F$2:$BW$498,21,0),"")</f>
        <v/>
      </c>
      <c r="O126" s="62"/>
      <c r="P126" s="66" t="str">
        <f>+IFERROR(VLOOKUP(#REF!&amp;"-"&amp;ROW()-109,[1]ワークシート!$F$2:$BW$498,22,0),"")</f>
        <v/>
      </c>
      <c r="Q126" s="66"/>
      <c r="R126" s="71" t="str">
        <f>+IFERROR(VLOOKUP(#REF!&amp;"-"&amp;ROW()-109,[1]ワークシート!$F$2:$BW$498,52,0),"")</f>
        <v/>
      </c>
      <c r="S126" s="71"/>
      <c r="T126" s="71"/>
      <c r="U126" s="66" t="str">
        <f>+IFERROR(VLOOKUP(#REF!&amp;"-"&amp;ROW()-109,[1]ワークシート!$F$2:$BW$498,57,0),"")</f>
        <v/>
      </c>
      <c r="V126" s="66"/>
      <c r="W126" s="66" t="str">
        <f>+IFERROR(VLOOKUP(#REF!&amp;"-"&amp;ROW()-109,[1]ワークシート!$F$2:$BW$498,58,0),"")</f>
        <v/>
      </c>
      <c r="X126" s="66"/>
      <c r="Y126" s="66"/>
      <c r="Z126" s="45" t="str">
        <f t="shared" si="0"/>
        <v/>
      </c>
      <c r="AA126" s="45"/>
      <c r="AB126" s="8" t="str">
        <f>+IFERROR(IF(VLOOKUP(#REF!&amp;"-"&amp;ROW()-109,[1]ワークシート!$F$2:$BW$498,10,0)="","",VLOOKUP(#REF!&amp;"-"&amp;ROW()-109,[1]ワークシート!$F$2:$BW$498,10,0)),"")</f>
        <v/>
      </c>
      <c r="AC126" s="18"/>
      <c r="AD126" s="126" t="str">
        <f>+IFERROR(VLOOKUP(#REF!&amp;"-"&amp;ROW()-109,[1]ワークシート!$F$2:$BW$498,62,0),"")</f>
        <v/>
      </c>
      <c r="AE126" s="126"/>
      <c r="AF126" s="45" t="str">
        <f t="shared" si="1"/>
        <v/>
      </c>
      <c r="AG126" s="45"/>
      <c r="AH126" s="45" t="str">
        <f>+IFERROR(IF(VLOOKUP(#REF!&amp;"-"&amp;ROW()-109,[1]ワークシート!$F$2:$BW$498,63,0)="","",VLOOKUP(#REF!&amp;"-"&amp;ROW()-109,[1]ワークシート!$F$2:$BW$498,63,0)),"")</f>
        <v/>
      </c>
      <c r="AI126" s="45"/>
      <c r="AK126" s="135">
        <v>46</v>
      </c>
      <c r="AL126" s="135" t="str">
        <f t="shared" si="2"/>
        <v>46</v>
      </c>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row>
    <row r="127" spans="1:71" ht="35.1" hidden="1" customHeight="1">
      <c r="A127" s="2"/>
      <c r="B127" s="8" t="str">
        <f>+IFERROR(VLOOKUP(#REF!&amp;"-"&amp;ROW()-109,[1]ワークシート!$F$2:$BW$498,6,0),"")</f>
        <v/>
      </c>
      <c r="C127" s="18"/>
      <c r="D127" s="8" t="str">
        <f>+IFERROR(IF(VLOOKUP(#REF!&amp;"-"&amp;ROW()-109,[1]ワークシート!$F$2:$BW$498,7,0)="","",VLOOKUP(#REF!&amp;"-"&amp;ROW()-109,[1]ワークシート!$F$2:$BW$498,7,0)),"")</f>
        <v/>
      </c>
      <c r="E127" s="18"/>
      <c r="F127" s="8" t="str">
        <f>+IFERROR(VLOOKUP(#REF!&amp;"-"&amp;ROW()-109,[1]ワークシート!$F$2:$BW$498,8,0),"")</f>
        <v/>
      </c>
      <c r="G127" s="18"/>
      <c r="H127" s="45" t="str">
        <f>+IFERROR(VLOOKUP(#REF!&amp;"-"&amp;ROW()-109,[1]ワークシート!$F$2:$BW$498,9,0),"")</f>
        <v/>
      </c>
      <c r="I12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27" s="49"/>
      <c r="K127" s="8" t="str">
        <f>+IFERROR(VLOOKUP(#REF!&amp;"-"&amp;ROW()-109,[1]ワークシート!$F$2:$BW$498,16,0),"")</f>
        <v/>
      </c>
      <c r="L127" s="29"/>
      <c r="M127" s="18"/>
      <c r="N127" s="52" t="str">
        <f>+IFERROR(VLOOKUP(#REF!&amp;"-"&amp;ROW()-109,[1]ワークシート!$F$2:$BW$498,21,0),"")</f>
        <v/>
      </c>
      <c r="O127" s="62"/>
      <c r="P127" s="66" t="str">
        <f>+IFERROR(VLOOKUP(#REF!&amp;"-"&amp;ROW()-109,[1]ワークシート!$F$2:$BW$498,22,0),"")</f>
        <v/>
      </c>
      <c r="Q127" s="66"/>
      <c r="R127" s="71" t="str">
        <f>+IFERROR(VLOOKUP(#REF!&amp;"-"&amp;ROW()-109,[1]ワークシート!$F$2:$BW$498,52,0),"")</f>
        <v/>
      </c>
      <c r="S127" s="71"/>
      <c r="T127" s="71"/>
      <c r="U127" s="66" t="str">
        <f>+IFERROR(VLOOKUP(#REF!&amp;"-"&amp;ROW()-109,[1]ワークシート!$F$2:$BW$498,57,0),"")</f>
        <v/>
      </c>
      <c r="V127" s="66"/>
      <c r="W127" s="66" t="str">
        <f>+IFERROR(VLOOKUP(#REF!&amp;"-"&amp;ROW()-109,[1]ワークシート!$F$2:$BW$498,58,0),"")</f>
        <v/>
      </c>
      <c r="X127" s="66"/>
      <c r="Y127" s="66"/>
      <c r="Z127" s="45" t="str">
        <f t="shared" si="0"/>
        <v/>
      </c>
      <c r="AA127" s="45"/>
      <c r="AB127" s="8" t="str">
        <f>+IFERROR(IF(VLOOKUP(#REF!&amp;"-"&amp;ROW()-109,[1]ワークシート!$F$2:$BW$498,10,0)="","",VLOOKUP(#REF!&amp;"-"&amp;ROW()-109,[1]ワークシート!$F$2:$BW$498,10,0)),"")</f>
        <v/>
      </c>
      <c r="AC127" s="18"/>
      <c r="AD127" s="126" t="str">
        <f>+IFERROR(VLOOKUP(#REF!&amp;"-"&amp;ROW()-109,[1]ワークシート!$F$2:$BW$498,62,0),"")</f>
        <v/>
      </c>
      <c r="AE127" s="126"/>
      <c r="AF127" s="45" t="str">
        <f t="shared" si="1"/>
        <v/>
      </c>
      <c r="AG127" s="45"/>
      <c r="AH127" s="45" t="str">
        <f>+IFERROR(IF(VLOOKUP(#REF!&amp;"-"&amp;ROW()-109,[1]ワークシート!$F$2:$BW$498,63,0)="","",VLOOKUP(#REF!&amp;"-"&amp;ROW()-109,[1]ワークシート!$F$2:$BW$498,63,0)),"")</f>
        <v/>
      </c>
      <c r="AI127" s="45"/>
      <c r="AK127" s="135">
        <v>47</v>
      </c>
      <c r="AL127" s="135" t="str">
        <f t="shared" si="2"/>
        <v>47</v>
      </c>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row>
    <row r="128" spans="1:71" ht="35.1" hidden="1" customHeight="1">
      <c r="A128" s="2"/>
      <c r="B128" s="8" t="str">
        <f>+IFERROR(VLOOKUP(#REF!&amp;"-"&amp;ROW()-109,[1]ワークシート!$F$2:$BW$498,6,0),"")</f>
        <v/>
      </c>
      <c r="C128" s="18"/>
      <c r="D128" s="8" t="str">
        <f>+IFERROR(IF(VLOOKUP(#REF!&amp;"-"&amp;ROW()-109,[1]ワークシート!$F$2:$BW$498,7,0)="","",VLOOKUP(#REF!&amp;"-"&amp;ROW()-109,[1]ワークシート!$F$2:$BW$498,7,0)),"")</f>
        <v/>
      </c>
      <c r="E128" s="18"/>
      <c r="F128" s="8" t="str">
        <f>+IFERROR(VLOOKUP(#REF!&amp;"-"&amp;ROW()-109,[1]ワークシート!$F$2:$BW$498,8,0),"")</f>
        <v/>
      </c>
      <c r="G128" s="18"/>
      <c r="H128" s="45" t="str">
        <f>+IFERROR(VLOOKUP(#REF!&amp;"-"&amp;ROW()-109,[1]ワークシート!$F$2:$BW$498,9,0),"")</f>
        <v/>
      </c>
      <c r="I12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28" s="49"/>
      <c r="K128" s="8" t="str">
        <f>+IFERROR(VLOOKUP(#REF!&amp;"-"&amp;ROW()-109,[1]ワークシート!$F$2:$BW$498,16,0),"")</f>
        <v/>
      </c>
      <c r="L128" s="29"/>
      <c r="M128" s="18"/>
      <c r="N128" s="52" t="str">
        <f>+IFERROR(VLOOKUP(#REF!&amp;"-"&amp;ROW()-109,[1]ワークシート!$F$2:$BW$498,21,0),"")</f>
        <v/>
      </c>
      <c r="O128" s="62"/>
      <c r="P128" s="66" t="str">
        <f>+IFERROR(VLOOKUP(#REF!&amp;"-"&amp;ROW()-109,[1]ワークシート!$F$2:$BW$498,22,0),"")</f>
        <v/>
      </c>
      <c r="Q128" s="66"/>
      <c r="R128" s="71" t="str">
        <f>+IFERROR(VLOOKUP(#REF!&amp;"-"&amp;ROW()-109,[1]ワークシート!$F$2:$BW$498,52,0),"")</f>
        <v/>
      </c>
      <c r="S128" s="71"/>
      <c r="T128" s="71"/>
      <c r="U128" s="66" t="str">
        <f>+IFERROR(VLOOKUP(#REF!&amp;"-"&amp;ROW()-109,[1]ワークシート!$F$2:$BW$498,57,0),"")</f>
        <v/>
      </c>
      <c r="V128" s="66"/>
      <c r="W128" s="66" t="str">
        <f>+IFERROR(VLOOKUP(#REF!&amp;"-"&amp;ROW()-109,[1]ワークシート!$F$2:$BW$498,58,0),"")</f>
        <v/>
      </c>
      <c r="X128" s="66"/>
      <c r="Y128" s="66"/>
      <c r="Z128" s="45" t="str">
        <f t="shared" si="0"/>
        <v/>
      </c>
      <c r="AA128" s="45"/>
      <c r="AB128" s="8" t="str">
        <f>+IFERROR(IF(VLOOKUP(#REF!&amp;"-"&amp;ROW()-109,[1]ワークシート!$F$2:$BW$498,10,0)="","",VLOOKUP(#REF!&amp;"-"&amp;ROW()-109,[1]ワークシート!$F$2:$BW$498,10,0)),"")</f>
        <v/>
      </c>
      <c r="AC128" s="18"/>
      <c r="AD128" s="126" t="str">
        <f>+IFERROR(VLOOKUP(#REF!&amp;"-"&amp;ROW()-109,[1]ワークシート!$F$2:$BW$498,62,0),"")</f>
        <v/>
      </c>
      <c r="AE128" s="126"/>
      <c r="AF128" s="45" t="str">
        <f t="shared" si="1"/>
        <v/>
      </c>
      <c r="AG128" s="45"/>
      <c r="AH128" s="45" t="str">
        <f>+IFERROR(IF(VLOOKUP(#REF!&amp;"-"&amp;ROW()-109,[1]ワークシート!$F$2:$BW$498,63,0)="","",VLOOKUP(#REF!&amp;"-"&amp;ROW()-109,[1]ワークシート!$F$2:$BW$498,63,0)),"")</f>
        <v/>
      </c>
      <c r="AI128" s="45"/>
      <c r="AK128" s="135">
        <v>48</v>
      </c>
      <c r="AL128" s="135" t="str">
        <f t="shared" si="2"/>
        <v>48</v>
      </c>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row>
    <row r="129" spans="1:71" ht="35.1" hidden="1" customHeight="1">
      <c r="A129" s="2"/>
      <c r="B129" s="8" t="str">
        <f>+IFERROR(VLOOKUP(#REF!&amp;"-"&amp;ROW()-109,[1]ワークシート!$F$2:$BW$498,6,0),"")</f>
        <v/>
      </c>
      <c r="C129" s="18"/>
      <c r="D129" s="8" t="str">
        <f>+IFERROR(IF(VLOOKUP(#REF!&amp;"-"&amp;ROW()-109,[1]ワークシート!$F$2:$BW$498,7,0)="","",VLOOKUP(#REF!&amp;"-"&amp;ROW()-109,[1]ワークシート!$F$2:$BW$498,7,0)),"")</f>
        <v/>
      </c>
      <c r="E129" s="18"/>
      <c r="F129" s="8" t="str">
        <f>+IFERROR(VLOOKUP(#REF!&amp;"-"&amp;ROW()-109,[1]ワークシート!$F$2:$BW$498,8,0),"")</f>
        <v/>
      </c>
      <c r="G129" s="18"/>
      <c r="H129" s="45" t="str">
        <f>+IFERROR(VLOOKUP(#REF!&amp;"-"&amp;ROW()-109,[1]ワークシート!$F$2:$BW$498,9,0),"")</f>
        <v/>
      </c>
      <c r="I12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29" s="49"/>
      <c r="K129" s="8" t="str">
        <f>+IFERROR(VLOOKUP(#REF!&amp;"-"&amp;ROW()-109,[1]ワークシート!$F$2:$BW$498,16,0),"")</f>
        <v/>
      </c>
      <c r="L129" s="29"/>
      <c r="M129" s="18"/>
      <c r="N129" s="52" t="str">
        <f>+IFERROR(VLOOKUP(#REF!&amp;"-"&amp;ROW()-109,[1]ワークシート!$F$2:$BW$498,21,0),"")</f>
        <v/>
      </c>
      <c r="O129" s="62"/>
      <c r="P129" s="66" t="str">
        <f>+IFERROR(VLOOKUP(#REF!&amp;"-"&amp;ROW()-109,[1]ワークシート!$F$2:$BW$498,22,0),"")</f>
        <v/>
      </c>
      <c r="Q129" s="66"/>
      <c r="R129" s="71" t="str">
        <f>+IFERROR(VLOOKUP(#REF!&amp;"-"&amp;ROW()-109,[1]ワークシート!$F$2:$BW$498,52,0),"")</f>
        <v/>
      </c>
      <c r="S129" s="71"/>
      <c r="T129" s="71"/>
      <c r="U129" s="66" t="str">
        <f>+IFERROR(VLOOKUP(#REF!&amp;"-"&amp;ROW()-109,[1]ワークシート!$F$2:$BW$498,57,0),"")</f>
        <v/>
      </c>
      <c r="V129" s="66"/>
      <c r="W129" s="66" t="str">
        <f>+IFERROR(VLOOKUP(#REF!&amp;"-"&amp;ROW()-109,[1]ワークシート!$F$2:$BW$498,58,0),"")</f>
        <v/>
      </c>
      <c r="X129" s="66"/>
      <c r="Y129" s="66"/>
      <c r="Z129" s="45" t="str">
        <f t="shared" si="0"/>
        <v/>
      </c>
      <c r="AA129" s="45"/>
      <c r="AB129" s="8" t="str">
        <f>+IFERROR(IF(VLOOKUP(#REF!&amp;"-"&amp;ROW()-109,[1]ワークシート!$F$2:$BW$498,10,0)="","",VLOOKUP(#REF!&amp;"-"&amp;ROW()-109,[1]ワークシート!$F$2:$BW$498,10,0)),"")</f>
        <v/>
      </c>
      <c r="AC129" s="18"/>
      <c r="AD129" s="126" t="str">
        <f>+IFERROR(VLOOKUP(#REF!&amp;"-"&amp;ROW()-109,[1]ワークシート!$F$2:$BW$498,62,0),"")</f>
        <v/>
      </c>
      <c r="AE129" s="126"/>
      <c r="AF129" s="45" t="str">
        <f t="shared" si="1"/>
        <v/>
      </c>
      <c r="AG129" s="45"/>
      <c r="AH129" s="45" t="str">
        <f>+IFERROR(IF(VLOOKUP(#REF!&amp;"-"&amp;ROW()-109,[1]ワークシート!$F$2:$BW$498,63,0)="","",VLOOKUP(#REF!&amp;"-"&amp;ROW()-109,[1]ワークシート!$F$2:$BW$498,63,0)),"")</f>
        <v/>
      </c>
      <c r="AI129" s="45"/>
      <c r="AK129" s="135">
        <v>49</v>
      </c>
      <c r="AL129" s="135" t="str">
        <f t="shared" si="2"/>
        <v>49</v>
      </c>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row>
    <row r="130" spans="1:71" ht="35.1" hidden="1" customHeight="1">
      <c r="A130" s="2"/>
      <c r="B130" s="8" t="str">
        <f>+IFERROR(VLOOKUP(#REF!&amp;"-"&amp;ROW()-109,[1]ワークシート!$F$2:$BW$498,6,0),"")</f>
        <v/>
      </c>
      <c r="C130" s="18"/>
      <c r="D130" s="8" t="str">
        <f>+IFERROR(IF(VLOOKUP(#REF!&amp;"-"&amp;ROW()-109,[1]ワークシート!$F$2:$BW$498,7,0)="","",VLOOKUP(#REF!&amp;"-"&amp;ROW()-109,[1]ワークシート!$F$2:$BW$498,7,0)),"")</f>
        <v/>
      </c>
      <c r="E130" s="18"/>
      <c r="F130" s="8" t="str">
        <f>+IFERROR(VLOOKUP(#REF!&amp;"-"&amp;ROW()-109,[1]ワークシート!$F$2:$BW$498,8,0),"")</f>
        <v/>
      </c>
      <c r="G130" s="18"/>
      <c r="H130" s="45" t="str">
        <f>+IFERROR(VLOOKUP(#REF!&amp;"-"&amp;ROW()-109,[1]ワークシート!$F$2:$BW$498,9,0),"")</f>
        <v/>
      </c>
      <c r="I13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30" s="49"/>
      <c r="K130" s="8" t="str">
        <f>+IFERROR(VLOOKUP(#REF!&amp;"-"&amp;ROW()-109,[1]ワークシート!$F$2:$BW$498,16,0),"")</f>
        <v/>
      </c>
      <c r="L130" s="29"/>
      <c r="M130" s="18"/>
      <c r="N130" s="52" t="str">
        <f>+IFERROR(VLOOKUP(#REF!&amp;"-"&amp;ROW()-109,[1]ワークシート!$F$2:$BW$498,21,0),"")</f>
        <v/>
      </c>
      <c r="O130" s="62"/>
      <c r="P130" s="66" t="str">
        <f>+IFERROR(VLOOKUP(#REF!&amp;"-"&amp;ROW()-109,[1]ワークシート!$F$2:$BW$498,22,0),"")</f>
        <v/>
      </c>
      <c r="Q130" s="66"/>
      <c r="R130" s="71" t="str">
        <f>+IFERROR(VLOOKUP(#REF!&amp;"-"&amp;ROW()-109,[1]ワークシート!$F$2:$BW$498,52,0),"")</f>
        <v/>
      </c>
      <c r="S130" s="71"/>
      <c r="T130" s="71"/>
      <c r="U130" s="66" t="str">
        <f>+IFERROR(VLOOKUP(#REF!&amp;"-"&amp;ROW()-109,[1]ワークシート!$F$2:$BW$498,57,0),"")</f>
        <v/>
      </c>
      <c r="V130" s="66"/>
      <c r="W130" s="66" t="str">
        <f>+IFERROR(VLOOKUP(#REF!&amp;"-"&amp;ROW()-109,[1]ワークシート!$F$2:$BW$498,58,0),"")</f>
        <v/>
      </c>
      <c r="X130" s="66"/>
      <c r="Y130" s="66"/>
      <c r="Z130" s="45" t="str">
        <f t="shared" si="0"/>
        <v/>
      </c>
      <c r="AA130" s="45"/>
      <c r="AB130" s="8" t="str">
        <f>+IFERROR(IF(VLOOKUP(#REF!&amp;"-"&amp;ROW()-109,[1]ワークシート!$F$2:$BW$498,10,0)="","",VLOOKUP(#REF!&amp;"-"&amp;ROW()-109,[1]ワークシート!$F$2:$BW$498,10,0)),"")</f>
        <v/>
      </c>
      <c r="AC130" s="18"/>
      <c r="AD130" s="126" t="str">
        <f>+IFERROR(VLOOKUP(#REF!&amp;"-"&amp;ROW()-109,[1]ワークシート!$F$2:$BW$498,62,0),"")</f>
        <v/>
      </c>
      <c r="AE130" s="126"/>
      <c r="AF130" s="45" t="str">
        <f t="shared" si="1"/>
        <v/>
      </c>
      <c r="AG130" s="45"/>
      <c r="AH130" s="45" t="str">
        <f>+IFERROR(IF(VLOOKUP(#REF!&amp;"-"&amp;ROW()-109,[1]ワークシート!$F$2:$BW$498,63,0)="","",VLOOKUP(#REF!&amp;"-"&amp;ROW()-109,[1]ワークシート!$F$2:$BW$498,63,0)),"")</f>
        <v/>
      </c>
      <c r="AI130" s="45"/>
      <c r="AK130" s="135">
        <v>50</v>
      </c>
      <c r="AL130" s="135" t="str">
        <f t="shared" si="2"/>
        <v>50</v>
      </c>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row>
    <row r="131" spans="1:71" ht="35.1" hidden="1" customHeight="1">
      <c r="A131" s="2"/>
      <c r="B131" s="8" t="str">
        <f>+IFERROR(VLOOKUP(#REF!&amp;"-"&amp;ROW()-109,[1]ワークシート!$F$2:$BW$498,6,0),"")</f>
        <v/>
      </c>
      <c r="C131" s="18"/>
      <c r="D131" s="8" t="str">
        <f>+IFERROR(IF(VLOOKUP(#REF!&amp;"-"&amp;ROW()-109,[1]ワークシート!$F$2:$BW$498,7,0)="","",VLOOKUP(#REF!&amp;"-"&amp;ROW()-109,[1]ワークシート!$F$2:$BW$498,7,0)),"")</f>
        <v/>
      </c>
      <c r="E131" s="18"/>
      <c r="F131" s="8" t="str">
        <f>+IFERROR(VLOOKUP(#REF!&amp;"-"&amp;ROW()-109,[1]ワークシート!$F$2:$BW$498,8,0),"")</f>
        <v/>
      </c>
      <c r="G131" s="18"/>
      <c r="H131" s="45" t="str">
        <f>+IFERROR(VLOOKUP(#REF!&amp;"-"&amp;ROW()-109,[1]ワークシート!$F$2:$BW$498,9,0),"")</f>
        <v/>
      </c>
      <c r="I13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31" s="49"/>
      <c r="K131" s="8" t="str">
        <f>+IFERROR(VLOOKUP(#REF!&amp;"-"&amp;ROW()-109,[1]ワークシート!$F$2:$BW$498,16,0),"")</f>
        <v/>
      </c>
      <c r="L131" s="29"/>
      <c r="M131" s="18"/>
      <c r="N131" s="52" t="str">
        <f>+IFERROR(VLOOKUP(#REF!&amp;"-"&amp;ROW()-109,[1]ワークシート!$F$2:$BW$498,21,0),"")</f>
        <v/>
      </c>
      <c r="O131" s="62"/>
      <c r="P131" s="66" t="str">
        <f>+IFERROR(VLOOKUP(#REF!&amp;"-"&amp;ROW()-109,[1]ワークシート!$F$2:$BW$498,22,0),"")</f>
        <v/>
      </c>
      <c r="Q131" s="66"/>
      <c r="R131" s="71" t="str">
        <f>+IFERROR(VLOOKUP(#REF!&amp;"-"&amp;ROW()-109,[1]ワークシート!$F$2:$BW$498,52,0),"")</f>
        <v/>
      </c>
      <c r="S131" s="71"/>
      <c r="T131" s="71"/>
      <c r="U131" s="66" t="str">
        <f>+IFERROR(VLOOKUP(#REF!&amp;"-"&amp;ROW()-109,[1]ワークシート!$F$2:$BW$498,57,0),"")</f>
        <v/>
      </c>
      <c r="V131" s="66"/>
      <c r="W131" s="66" t="str">
        <f>+IFERROR(VLOOKUP(#REF!&amp;"-"&amp;ROW()-109,[1]ワークシート!$F$2:$BW$498,58,0),"")</f>
        <v/>
      </c>
      <c r="X131" s="66"/>
      <c r="Y131" s="66"/>
      <c r="Z131" s="45" t="str">
        <f t="shared" si="0"/>
        <v/>
      </c>
      <c r="AA131" s="45"/>
      <c r="AB131" s="8" t="str">
        <f>+IFERROR(IF(VLOOKUP(#REF!&amp;"-"&amp;ROW()-109,[1]ワークシート!$F$2:$BW$498,10,0)="","",VLOOKUP(#REF!&amp;"-"&amp;ROW()-109,[1]ワークシート!$F$2:$BW$498,10,0)),"")</f>
        <v/>
      </c>
      <c r="AC131" s="18"/>
      <c r="AD131" s="126" t="str">
        <f>+IFERROR(VLOOKUP(#REF!&amp;"-"&amp;ROW()-109,[1]ワークシート!$F$2:$BW$498,62,0),"")</f>
        <v/>
      </c>
      <c r="AE131" s="126"/>
      <c r="AF131" s="45" t="str">
        <f t="shared" si="1"/>
        <v/>
      </c>
      <c r="AG131" s="45"/>
      <c r="AH131" s="45" t="str">
        <f>+IFERROR(IF(VLOOKUP(#REF!&amp;"-"&amp;ROW()-109,[1]ワークシート!$F$2:$BW$498,63,0)="","",VLOOKUP(#REF!&amp;"-"&amp;ROW()-109,[1]ワークシート!$F$2:$BW$498,63,0)),"")</f>
        <v/>
      </c>
      <c r="AI131" s="45"/>
      <c r="AK131" s="135">
        <v>51</v>
      </c>
      <c r="AL131" s="135" t="str">
        <f t="shared" si="2"/>
        <v>51</v>
      </c>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row>
    <row r="132" spans="1:71" ht="35.1" hidden="1" customHeight="1">
      <c r="A132" s="2"/>
      <c r="B132" s="8" t="str">
        <f>+IFERROR(VLOOKUP(#REF!&amp;"-"&amp;ROW()-109,[1]ワークシート!$F$2:$BW$498,6,0),"")</f>
        <v/>
      </c>
      <c r="C132" s="18"/>
      <c r="D132" s="8" t="str">
        <f>+IFERROR(IF(VLOOKUP(#REF!&amp;"-"&amp;ROW()-109,[1]ワークシート!$F$2:$BW$498,7,0)="","",VLOOKUP(#REF!&amp;"-"&amp;ROW()-109,[1]ワークシート!$F$2:$BW$498,7,0)),"")</f>
        <v/>
      </c>
      <c r="E132" s="18"/>
      <c r="F132" s="8" t="str">
        <f>+IFERROR(VLOOKUP(#REF!&amp;"-"&amp;ROW()-109,[1]ワークシート!$F$2:$BW$498,8,0),"")</f>
        <v/>
      </c>
      <c r="G132" s="18"/>
      <c r="H132" s="45" t="str">
        <f>+IFERROR(VLOOKUP(#REF!&amp;"-"&amp;ROW()-109,[1]ワークシート!$F$2:$BW$498,9,0),"")</f>
        <v/>
      </c>
      <c r="I13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32" s="49"/>
      <c r="K132" s="8" t="str">
        <f>+IFERROR(VLOOKUP(#REF!&amp;"-"&amp;ROW()-109,[1]ワークシート!$F$2:$BW$498,16,0),"")</f>
        <v/>
      </c>
      <c r="L132" s="29"/>
      <c r="M132" s="18"/>
      <c r="N132" s="52" t="str">
        <f>+IFERROR(VLOOKUP(#REF!&amp;"-"&amp;ROW()-109,[1]ワークシート!$F$2:$BW$498,21,0),"")</f>
        <v/>
      </c>
      <c r="O132" s="62"/>
      <c r="P132" s="66" t="str">
        <f>+IFERROR(VLOOKUP(#REF!&amp;"-"&amp;ROW()-109,[1]ワークシート!$F$2:$BW$498,22,0),"")</f>
        <v/>
      </c>
      <c r="Q132" s="66"/>
      <c r="R132" s="71" t="str">
        <f>+IFERROR(VLOOKUP(#REF!&amp;"-"&amp;ROW()-109,[1]ワークシート!$F$2:$BW$498,52,0),"")</f>
        <v/>
      </c>
      <c r="S132" s="71"/>
      <c r="T132" s="71"/>
      <c r="U132" s="66" t="str">
        <f>+IFERROR(VLOOKUP(#REF!&amp;"-"&amp;ROW()-109,[1]ワークシート!$F$2:$BW$498,57,0),"")</f>
        <v/>
      </c>
      <c r="V132" s="66"/>
      <c r="W132" s="66" t="str">
        <f>+IFERROR(VLOOKUP(#REF!&amp;"-"&amp;ROW()-109,[1]ワークシート!$F$2:$BW$498,58,0),"")</f>
        <v/>
      </c>
      <c r="X132" s="66"/>
      <c r="Y132" s="66"/>
      <c r="Z132" s="45" t="str">
        <f t="shared" si="0"/>
        <v/>
      </c>
      <c r="AA132" s="45"/>
      <c r="AB132" s="8" t="str">
        <f>+IFERROR(IF(VLOOKUP(#REF!&amp;"-"&amp;ROW()-109,[1]ワークシート!$F$2:$BW$498,10,0)="","",VLOOKUP(#REF!&amp;"-"&amp;ROW()-109,[1]ワークシート!$F$2:$BW$498,10,0)),"")</f>
        <v/>
      </c>
      <c r="AC132" s="18"/>
      <c r="AD132" s="126" t="str">
        <f>+IFERROR(VLOOKUP(#REF!&amp;"-"&amp;ROW()-109,[1]ワークシート!$F$2:$BW$498,62,0),"")</f>
        <v/>
      </c>
      <c r="AE132" s="126"/>
      <c r="AF132" s="45" t="str">
        <f t="shared" si="1"/>
        <v/>
      </c>
      <c r="AG132" s="45"/>
      <c r="AH132" s="45" t="str">
        <f>+IFERROR(IF(VLOOKUP(#REF!&amp;"-"&amp;ROW()-109,[1]ワークシート!$F$2:$BW$498,63,0)="","",VLOOKUP(#REF!&amp;"-"&amp;ROW()-109,[1]ワークシート!$F$2:$BW$498,63,0)),"")</f>
        <v/>
      </c>
      <c r="AI132" s="45"/>
      <c r="AK132" s="135">
        <v>52</v>
      </c>
      <c r="AL132" s="135" t="str">
        <f t="shared" si="2"/>
        <v>52</v>
      </c>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row>
    <row r="133" spans="1:71" ht="35.1" hidden="1" customHeight="1">
      <c r="A133" s="2"/>
      <c r="B133" s="8" t="str">
        <f>+IFERROR(VLOOKUP(#REF!&amp;"-"&amp;ROW()-109,[1]ワークシート!$F$2:$BW$498,6,0),"")</f>
        <v/>
      </c>
      <c r="C133" s="18"/>
      <c r="D133" s="8" t="str">
        <f>+IFERROR(IF(VLOOKUP(#REF!&amp;"-"&amp;ROW()-109,[1]ワークシート!$F$2:$BW$498,7,0)="","",VLOOKUP(#REF!&amp;"-"&amp;ROW()-109,[1]ワークシート!$F$2:$BW$498,7,0)),"")</f>
        <v/>
      </c>
      <c r="E133" s="18"/>
      <c r="F133" s="8" t="str">
        <f>+IFERROR(VLOOKUP(#REF!&amp;"-"&amp;ROW()-109,[1]ワークシート!$F$2:$BW$498,8,0),"")</f>
        <v/>
      </c>
      <c r="G133" s="18"/>
      <c r="H133" s="45" t="str">
        <f>+IFERROR(VLOOKUP(#REF!&amp;"-"&amp;ROW()-109,[1]ワークシート!$F$2:$BW$498,9,0),"")</f>
        <v/>
      </c>
      <c r="I13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33" s="49"/>
      <c r="K133" s="8" t="str">
        <f>+IFERROR(VLOOKUP(#REF!&amp;"-"&amp;ROW()-109,[1]ワークシート!$F$2:$BW$498,16,0),"")</f>
        <v/>
      </c>
      <c r="L133" s="29"/>
      <c r="M133" s="18"/>
      <c r="N133" s="52" t="str">
        <f>+IFERROR(VLOOKUP(#REF!&amp;"-"&amp;ROW()-109,[1]ワークシート!$F$2:$BW$498,21,0),"")</f>
        <v/>
      </c>
      <c r="O133" s="62"/>
      <c r="P133" s="66" t="str">
        <f>+IFERROR(VLOOKUP(#REF!&amp;"-"&amp;ROW()-109,[1]ワークシート!$F$2:$BW$498,22,0),"")</f>
        <v/>
      </c>
      <c r="Q133" s="66"/>
      <c r="R133" s="71" t="str">
        <f>+IFERROR(VLOOKUP(#REF!&amp;"-"&amp;ROW()-109,[1]ワークシート!$F$2:$BW$498,52,0),"")</f>
        <v/>
      </c>
      <c r="S133" s="71"/>
      <c r="T133" s="71"/>
      <c r="U133" s="66" t="str">
        <f>+IFERROR(VLOOKUP(#REF!&amp;"-"&amp;ROW()-109,[1]ワークシート!$F$2:$BW$498,57,0),"")</f>
        <v/>
      </c>
      <c r="V133" s="66"/>
      <c r="W133" s="66" t="str">
        <f>+IFERROR(VLOOKUP(#REF!&amp;"-"&amp;ROW()-109,[1]ワークシート!$F$2:$BW$498,58,0),"")</f>
        <v/>
      </c>
      <c r="X133" s="66"/>
      <c r="Y133" s="66"/>
      <c r="Z133" s="45" t="str">
        <f t="shared" si="0"/>
        <v/>
      </c>
      <c r="AA133" s="45"/>
      <c r="AB133" s="8" t="str">
        <f>+IFERROR(IF(VLOOKUP(#REF!&amp;"-"&amp;ROW()-109,[1]ワークシート!$F$2:$BW$498,10,0)="","",VLOOKUP(#REF!&amp;"-"&amp;ROW()-109,[1]ワークシート!$F$2:$BW$498,10,0)),"")</f>
        <v/>
      </c>
      <c r="AC133" s="18"/>
      <c r="AD133" s="126" t="str">
        <f>+IFERROR(VLOOKUP(#REF!&amp;"-"&amp;ROW()-109,[1]ワークシート!$F$2:$BW$498,62,0),"")</f>
        <v/>
      </c>
      <c r="AE133" s="126"/>
      <c r="AF133" s="45" t="str">
        <f t="shared" si="1"/>
        <v/>
      </c>
      <c r="AG133" s="45"/>
      <c r="AH133" s="45" t="str">
        <f>+IFERROR(IF(VLOOKUP(#REF!&amp;"-"&amp;ROW()-109,[1]ワークシート!$F$2:$BW$498,63,0)="","",VLOOKUP(#REF!&amp;"-"&amp;ROW()-109,[1]ワークシート!$F$2:$BW$498,63,0)),"")</f>
        <v/>
      </c>
      <c r="AI133" s="45"/>
      <c r="AK133" s="135">
        <v>53</v>
      </c>
      <c r="AL133" s="135" t="str">
        <f t="shared" si="2"/>
        <v>53</v>
      </c>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row>
    <row r="134" spans="1:71" ht="35.1" hidden="1" customHeight="1">
      <c r="A134" s="2"/>
      <c r="B134" s="8" t="str">
        <f>+IFERROR(VLOOKUP(#REF!&amp;"-"&amp;ROW()-109,[1]ワークシート!$F$2:$BW$498,6,0),"")</f>
        <v/>
      </c>
      <c r="C134" s="18"/>
      <c r="D134" s="8" t="str">
        <f>+IFERROR(IF(VLOOKUP(#REF!&amp;"-"&amp;ROW()-109,[1]ワークシート!$F$2:$BW$498,7,0)="","",VLOOKUP(#REF!&amp;"-"&amp;ROW()-109,[1]ワークシート!$F$2:$BW$498,7,0)),"")</f>
        <v/>
      </c>
      <c r="E134" s="18"/>
      <c r="F134" s="8" t="str">
        <f>+IFERROR(VLOOKUP(#REF!&amp;"-"&amp;ROW()-109,[1]ワークシート!$F$2:$BW$498,8,0),"")</f>
        <v/>
      </c>
      <c r="G134" s="18"/>
      <c r="H134" s="45" t="str">
        <f>+IFERROR(VLOOKUP(#REF!&amp;"-"&amp;ROW()-109,[1]ワークシート!$F$2:$BW$498,9,0),"")</f>
        <v/>
      </c>
      <c r="I13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34" s="49"/>
      <c r="K134" s="8" t="str">
        <f>+IFERROR(VLOOKUP(#REF!&amp;"-"&amp;ROW()-109,[1]ワークシート!$F$2:$BW$498,16,0),"")</f>
        <v/>
      </c>
      <c r="L134" s="29"/>
      <c r="M134" s="18"/>
      <c r="N134" s="52" t="str">
        <f>+IFERROR(VLOOKUP(#REF!&amp;"-"&amp;ROW()-109,[1]ワークシート!$F$2:$BW$498,21,0),"")</f>
        <v/>
      </c>
      <c r="O134" s="62"/>
      <c r="P134" s="66" t="str">
        <f>+IFERROR(VLOOKUP(#REF!&amp;"-"&amp;ROW()-109,[1]ワークシート!$F$2:$BW$498,22,0),"")</f>
        <v/>
      </c>
      <c r="Q134" s="66"/>
      <c r="R134" s="71" t="str">
        <f>+IFERROR(VLOOKUP(#REF!&amp;"-"&amp;ROW()-109,[1]ワークシート!$F$2:$BW$498,52,0),"")</f>
        <v/>
      </c>
      <c r="S134" s="71"/>
      <c r="T134" s="71"/>
      <c r="U134" s="66" t="str">
        <f>+IFERROR(VLOOKUP(#REF!&amp;"-"&amp;ROW()-109,[1]ワークシート!$F$2:$BW$498,57,0),"")</f>
        <v/>
      </c>
      <c r="V134" s="66"/>
      <c r="W134" s="66" t="str">
        <f>+IFERROR(VLOOKUP(#REF!&amp;"-"&amp;ROW()-109,[1]ワークシート!$F$2:$BW$498,58,0),"")</f>
        <v/>
      </c>
      <c r="X134" s="66"/>
      <c r="Y134" s="66"/>
      <c r="Z134" s="45" t="str">
        <f t="shared" si="0"/>
        <v/>
      </c>
      <c r="AA134" s="45"/>
      <c r="AB134" s="8" t="str">
        <f>+IFERROR(IF(VLOOKUP(#REF!&amp;"-"&amp;ROW()-109,[1]ワークシート!$F$2:$BW$498,10,0)="","",VLOOKUP(#REF!&amp;"-"&amp;ROW()-109,[1]ワークシート!$F$2:$BW$498,10,0)),"")</f>
        <v/>
      </c>
      <c r="AC134" s="18"/>
      <c r="AD134" s="126" t="str">
        <f>+IFERROR(VLOOKUP(#REF!&amp;"-"&amp;ROW()-109,[1]ワークシート!$F$2:$BW$498,62,0),"")</f>
        <v/>
      </c>
      <c r="AE134" s="126"/>
      <c r="AF134" s="45" t="str">
        <f t="shared" si="1"/>
        <v/>
      </c>
      <c r="AG134" s="45"/>
      <c r="AH134" s="45" t="str">
        <f>+IFERROR(IF(VLOOKUP(#REF!&amp;"-"&amp;ROW()-109,[1]ワークシート!$F$2:$BW$498,63,0)="","",VLOOKUP(#REF!&amp;"-"&amp;ROW()-109,[1]ワークシート!$F$2:$BW$498,63,0)),"")</f>
        <v/>
      </c>
      <c r="AI134" s="45"/>
      <c r="AK134" s="135">
        <v>54</v>
      </c>
      <c r="AL134" s="135" t="str">
        <f t="shared" si="2"/>
        <v>54</v>
      </c>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row>
    <row r="135" spans="1:71" ht="35.1" hidden="1" customHeight="1">
      <c r="A135" s="2"/>
      <c r="B135" s="8" t="str">
        <f>+IFERROR(VLOOKUP(#REF!&amp;"-"&amp;ROW()-109,[1]ワークシート!$F$2:$BW$498,6,0),"")</f>
        <v/>
      </c>
      <c r="C135" s="18"/>
      <c r="D135" s="8" t="str">
        <f>+IFERROR(IF(VLOOKUP(#REF!&amp;"-"&amp;ROW()-109,[1]ワークシート!$F$2:$BW$498,7,0)="","",VLOOKUP(#REF!&amp;"-"&amp;ROW()-109,[1]ワークシート!$F$2:$BW$498,7,0)),"")</f>
        <v/>
      </c>
      <c r="E135" s="18"/>
      <c r="F135" s="8" t="str">
        <f>+IFERROR(VLOOKUP(#REF!&amp;"-"&amp;ROW()-109,[1]ワークシート!$F$2:$BW$498,8,0),"")</f>
        <v/>
      </c>
      <c r="G135" s="18"/>
      <c r="H135" s="45" t="str">
        <f>+IFERROR(VLOOKUP(#REF!&amp;"-"&amp;ROW()-109,[1]ワークシート!$F$2:$BW$498,9,0),"")</f>
        <v/>
      </c>
      <c r="I13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35" s="49"/>
      <c r="K135" s="8" t="str">
        <f>+IFERROR(VLOOKUP(#REF!&amp;"-"&amp;ROW()-109,[1]ワークシート!$F$2:$BW$498,16,0),"")</f>
        <v/>
      </c>
      <c r="L135" s="29"/>
      <c r="M135" s="18"/>
      <c r="N135" s="52" t="str">
        <f>+IFERROR(VLOOKUP(#REF!&amp;"-"&amp;ROW()-109,[1]ワークシート!$F$2:$BW$498,21,0),"")</f>
        <v/>
      </c>
      <c r="O135" s="62"/>
      <c r="P135" s="66" t="str">
        <f>+IFERROR(VLOOKUP(#REF!&amp;"-"&amp;ROW()-109,[1]ワークシート!$F$2:$BW$498,22,0),"")</f>
        <v/>
      </c>
      <c r="Q135" s="66"/>
      <c r="R135" s="71" t="str">
        <f>+IFERROR(VLOOKUP(#REF!&amp;"-"&amp;ROW()-109,[1]ワークシート!$F$2:$BW$498,52,0),"")</f>
        <v/>
      </c>
      <c r="S135" s="71"/>
      <c r="T135" s="71"/>
      <c r="U135" s="66" t="str">
        <f>+IFERROR(VLOOKUP(#REF!&amp;"-"&amp;ROW()-109,[1]ワークシート!$F$2:$BW$498,57,0),"")</f>
        <v/>
      </c>
      <c r="V135" s="66"/>
      <c r="W135" s="66" t="str">
        <f>+IFERROR(VLOOKUP(#REF!&amp;"-"&amp;ROW()-109,[1]ワークシート!$F$2:$BW$498,58,0),"")</f>
        <v/>
      </c>
      <c r="X135" s="66"/>
      <c r="Y135" s="66"/>
      <c r="Z135" s="45" t="str">
        <f t="shared" si="0"/>
        <v/>
      </c>
      <c r="AA135" s="45"/>
      <c r="AB135" s="8" t="str">
        <f>+IFERROR(IF(VLOOKUP(#REF!&amp;"-"&amp;ROW()-109,[1]ワークシート!$F$2:$BW$498,10,0)="","",VLOOKUP(#REF!&amp;"-"&amp;ROW()-109,[1]ワークシート!$F$2:$BW$498,10,0)),"")</f>
        <v/>
      </c>
      <c r="AC135" s="18"/>
      <c r="AD135" s="126" t="str">
        <f>+IFERROR(VLOOKUP(#REF!&amp;"-"&amp;ROW()-109,[1]ワークシート!$F$2:$BW$498,62,0),"")</f>
        <v/>
      </c>
      <c r="AE135" s="126"/>
      <c r="AF135" s="45" t="str">
        <f t="shared" si="1"/>
        <v/>
      </c>
      <c r="AG135" s="45"/>
      <c r="AH135" s="45" t="str">
        <f>+IFERROR(IF(VLOOKUP(#REF!&amp;"-"&amp;ROW()-109,[1]ワークシート!$F$2:$BW$498,63,0)="","",VLOOKUP(#REF!&amp;"-"&amp;ROW()-109,[1]ワークシート!$F$2:$BW$498,63,0)),"")</f>
        <v/>
      </c>
      <c r="AI135" s="45"/>
      <c r="AK135" s="135">
        <v>55</v>
      </c>
      <c r="AL135" s="135" t="str">
        <f t="shared" si="2"/>
        <v>55</v>
      </c>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row>
    <row r="136" spans="1:71" ht="35.1" hidden="1" customHeight="1">
      <c r="A136" s="2"/>
      <c r="B136" s="8" t="str">
        <f>+IFERROR(VLOOKUP(#REF!&amp;"-"&amp;ROW()-109,[1]ワークシート!$F$2:$BW$498,6,0),"")</f>
        <v/>
      </c>
      <c r="C136" s="18"/>
      <c r="D136" s="8" t="str">
        <f>+IFERROR(IF(VLOOKUP(#REF!&amp;"-"&amp;ROW()-109,[1]ワークシート!$F$2:$BW$498,7,0)="","",VLOOKUP(#REF!&amp;"-"&amp;ROW()-109,[1]ワークシート!$F$2:$BW$498,7,0)),"")</f>
        <v/>
      </c>
      <c r="E136" s="18"/>
      <c r="F136" s="8" t="str">
        <f>+IFERROR(VLOOKUP(#REF!&amp;"-"&amp;ROW()-109,[1]ワークシート!$F$2:$BW$498,8,0),"")</f>
        <v/>
      </c>
      <c r="G136" s="18"/>
      <c r="H136" s="45" t="str">
        <f>+IFERROR(VLOOKUP(#REF!&amp;"-"&amp;ROW()-109,[1]ワークシート!$F$2:$BW$498,9,0),"")</f>
        <v/>
      </c>
      <c r="I13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36" s="49"/>
      <c r="K136" s="8" t="str">
        <f>+IFERROR(VLOOKUP(#REF!&amp;"-"&amp;ROW()-109,[1]ワークシート!$F$2:$BW$498,16,0),"")</f>
        <v/>
      </c>
      <c r="L136" s="29"/>
      <c r="M136" s="18"/>
      <c r="N136" s="52" t="str">
        <f>+IFERROR(VLOOKUP(#REF!&amp;"-"&amp;ROW()-109,[1]ワークシート!$F$2:$BW$498,21,0),"")</f>
        <v/>
      </c>
      <c r="O136" s="62"/>
      <c r="P136" s="66" t="str">
        <f>+IFERROR(VLOOKUP(#REF!&amp;"-"&amp;ROW()-109,[1]ワークシート!$F$2:$BW$498,22,0),"")</f>
        <v/>
      </c>
      <c r="Q136" s="66"/>
      <c r="R136" s="71" t="str">
        <f>+IFERROR(VLOOKUP(#REF!&amp;"-"&amp;ROW()-109,[1]ワークシート!$F$2:$BW$498,52,0),"")</f>
        <v/>
      </c>
      <c r="S136" s="71"/>
      <c r="T136" s="71"/>
      <c r="U136" s="66" t="str">
        <f>+IFERROR(VLOOKUP(#REF!&amp;"-"&amp;ROW()-109,[1]ワークシート!$F$2:$BW$498,57,0),"")</f>
        <v/>
      </c>
      <c r="V136" s="66"/>
      <c r="W136" s="66" t="str">
        <f>+IFERROR(VLOOKUP(#REF!&amp;"-"&amp;ROW()-109,[1]ワークシート!$F$2:$BW$498,58,0),"")</f>
        <v/>
      </c>
      <c r="X136" s="66"/>
      <c r="Y136" s="66"/>
      <c r="Z136" s="45" t="str">
        <f t="shared" si="0"/>
        <v/>
      </c>
      <c r="AA136" s="45"/>
      <c r="AB136" s="8" t="str">
        <f>+IFERROR(IF(VLOOKUP(#REF!&amp;"-"&amp;ROW()-109,[1]ワークシート!$F$2:$BW$498,10,0)="","",VLOOKUP(#REF!&amp;"-"&amp;ROW()-109,[1]ワークシート!$F$2:$BW$498,10,0)),"")</f>
        <v/>
      </c>
      <c r="AC136" s="18"/>
      <c r="AD136" s="126" t="str">
        <f>+IFERROR(VLOOKUP(#REF!&amp;"-"&amp;ROW()-109,[1]ワークシート!$F$2:$BW$498,62,0),"")</f>
        <v/>
      </c>
      <c r="AE136" s="126"/>
      <c r="AF136" s="45" t="str">
        <f t="shared" si="1"/>
        <v/>
      </c>
      <c r="AG136" s="45"/>
      <c r="AH136" s="45" t="str">
        <f>+IFERROR(IF(VLOOKUP(#REF!&amp;"-"&amp;ROW()-109,[1]ワークシート!$F$2:$BW$498,63,0)="","",VLOOKUP(#REF!&amp;"-"&amp;ROW()-109,[1]ワークシート!$F$2:$BW$498,63,0)),"")</f>
        <v/>
      </c>
      <c r="AI136" s="45"/>
      <c r="AK136" s="135">
        <v>56</v>
      </c>
      <c r="AL136" s="135" t="str">
        <f t="shared" si="2"/>
        <v>56</v>
      </c>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row>
    <row r="137" spans="1:71" ht="35.1" hidden="1" customHeight="1">
      <c r="A137" s="2"/>
      <c r="B137" s="8" t="str">
        <f>+IFERROR(VLOOKUP(#REF!&amp;"-"&amp;ROW()-109,[1]ワークシート!$F$2:$BW$498,6,0),"")</f>
        <v/>
      </c>
      <c r="C137" s="18"/>
      <c r="D137" s="8" t="str">
        <f>+IFERROR(IF(VLOOKUP(#REF!&amp;"-"&amp;ROW()-109,[1]ワークシート!$F$2:$BW$498,7,0)="","",VLOOKUP(#REF!&amp;"-"&amp;ROW()-109,[1]ワークシート!$F$2:$BW$498,7,0)),"")</f>
        <v/>
      </c>
      <c r="E137" s="18"/>
      <c r="F137" s="8" t="str">
        <f>+IFERROR(VLOOKUP(#REF!&amp;"-"&amp;ROW()-109,[1]ワークシート!$F$2:$BW$498,8,0),"")</f>
        <v/>
      </c>
      <c r="G137" s="18"/>
      <c r="H137" s="45" t="str">
        <f>+IFERROR(VLOOKUP(#REF!&amp;"-"&amp;ROW()-109,[1]ワークシート!$F$2:$BW$498,9,0),"")</f>
        <v/>
      </c>
      <c r="I13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37" s="49"/>
      <c r="K137" s="8" t="str">
        <f>+IFERROR(VLOOKUP(#REF!&amp;"-"&amp;ROW()-109,[1]ワークシート!$F$2:$BW$498,16,0),"")</f>
        <v/>
      </c>
      <c r="L137" s="29"/>
      <c r="M137" s="18"/>
      <c r="N137" s="52" t="str">
        <f>+IFERROR(VLOOKUP(#REF!&amp;"-"&amp;ROW()-109,[1]ワークシート!$F$2:$BW$498,21,0),"")</f>
        <v/>
      </c>
      <c r="O137" s="62"/>
      <c r="P137" s="66" t="str">
        <f>+IFERROR(VLOOKUP(#REF!&amp;"-"&amp;ROW()-109,[1]ワークシート!$F$2:$BW$498,22,0),"")</f>
        <v/>
      </c>
      <c r="Q137" s="66"/>
      <c r="R137" s="71" t="str">
        <f>+IFERROR(VLOOKUP(#REF!&amp;"-"&amp;ROW()-109,[1]ワークシート!$F$2:$BW$498,52,0),"")</f>
        <v/>
      </c>
      <c r="S137" s="71"/>
      <c r="T137" s="71"/>
      <c r="U137" s="66" t="str">
        <f>+IFERROR(VLOOKUP(#REF!&amp;"-"&amp;ROW()-109,[1]ワークシート!$F$2:$BW$498,57,0),"")</f>
        <v/>
      </c>
      <c r="V137" s="66"/>
      <c r="W137" s="66" t="str">
        <f>+IFERROR(VLOOKUP(#REF!&amp;"-"&amp;ROW()-109,[1]ワークシート!$F$2:$BW$498,58,0),"")</f>
        <v/>
      </c>
      <c r="X137" s="66"/>
      <c r="Y137" s="66"/>
      <c r="Z137" s="45" t="str">
        <f t="shared" si="0"/>
        <v/>
      </c>
      <c r="AA137" s="45"/>
      <c r="AB137" s="8" t="str">
        <f>+IFERROR(IF(VLOOKUP(#REF!&amp;"-"&amp;ROW()-109,[1]ワークシート!$F$2:$BW$498,10,0)="","",VLOOKUP(#REF!&amp;"-"&amp;ROW()-109,[1]ワークシート!$F$2:$BW$498,10,0)),"")</f>
        <v/>
      </c>
      <c r="AC137" s="18"/>
      <c r="AD137" s="126" t="str">
        <f>+IFERROR(VLOOKUP(#REF!&amp;"-"&amp;ROW()-109,[1]ワークシート!$F$2:$BW$498,62,0),"")</f>
        <v/>
      </c>
      <c r="AE137" s="126"/>
      <c r="AF137" s="45" t="str">
        <f t="shared" si="1"/>
        <v/>
      </c>
      <c r="AG137" s="45"/>
      <c r="AH137" s="45" t="str">
        <f>+IFERROR(IF(VLOOKUP(#REF!&amp;"-"&amp;ROW()-109,[1]ワークシート!$F$2:$BW$498,63,0)="","",VLOOKUP(#REF!&amp;"-"&amp;ROW()-109,[1]ワークシート!$F$2:$BW$498,63,0)),"")</f>
        <v/>
      </c>
      <c r="AI137" s="45"/>
      <c r="AK137" s="135">
        <v>57</v>
      </c>
      <c r="AL137" s="135" t="str">
        <f t="shared" si="2"/>
        <v>57</v>
      </c>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row>
    <row r="138" spans="1:71" ht="35.1" hidden="1" customHeight="1">
      <c r="A138" s="2"/>
      <c r="B138" s="8" t="str">
        <f>+IFERROR(VLOOKUP(#REF!&amp;"-"&amp;ROW()-109,[1]ワークシート!$F$2:$BW$498,6,0),"")</f>
        <v/>
      </c>
      <c r="C138" s="18"/>
      <c r="D138" s="8" t="str">
        <f>+IFERROR(IF(VLOOKUP(#REF!&amp;"-"&amp;ROW()-109,[1]ワークシート!$F$2:$BW$498,7,0)="","",VLOOKUP(#REF!&amp;"-"&amp;ROW()-109,[1]ワークシート!$F$2:$BW$498,7,0)),"")</f>
        <v/>
      </c>
      <c r="E138" s="18"/>
      <c r="F138" s="8" t="str">
        <f>+IFERROR(VLOOKUP(#REF!&amp;"-"&amp;ROW()-109,[1]ワークシート!$F$2:$BW$498,8,0),"")</f>
        <v/>
      </c>
      <c r="G138" s="18"/>
      <c r="H138" s="45" t="str">
        <f>+IFERROR(VLOOKUP(#REF!&amp;"-"&amp;ROW()-109,[1]ワークシート!$F$2:$BW$498,9,0),"")</f>
        <v/>
      </c>
      <c r="I13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38" s="49"/>
      <c r="K138" s="8" t="str">
        <f>+IFERROR(VLOOKUP(#REF!&amp;"-"&amp;ROW()-109,[1]ワークシート!$F$2:$BW$498,16,0),"")</f>
        <v/>
      </c>
      <c r="L138" s="29"/>
      <c r="M138" s="18"/>
      <c r="N138" s="52" t="str">
        <f>+IFERROR(VLOOKUP(#REF!&amp;"-"&amp;ROW()-109,[1]ワークシート!$F$2:$BW$498,21,0),"")</f>
        <v/>
      </c>
      <c r="O138" s="62"/>
      <c r="P138" s="66" t="str">
        <f>+IFERROR(VLOOKUP(#REF!&amp;"-"&amp;ROW()-109,[1]ワークシート!$F$2:$BW$498,22,0),"")</f>
        <v/>
      </c>
      <c r="Q138" s="66"/>
      <c r="R138" s="71" t="str">
        <f>+IFERROR(VLOOKUP(#REF!&amp;"-"&amp;ROW()-109,[1]ワークシート!$F$2:$BW$498,52,0),"")</f>
        <v/>
      </c>
      <c r="S138" s="71"/>
      <c r="T138" s="71"/>
      <c r="U138" s="66" t="str">
        <f>+IFERROR(VLOOKUP(#REF!&amp;"-"&amp;ROW()-109,[1]ワークシート!$F$2:$BW$498,57,0),"")</f>
        <v/>
      </c>
      <c r="V138" s="66"/>
      <c r="W138" s="66" t="str">
        <f>+IFERROR(VLOOKUP(#REF!&amp;"-"&amp;ROW()-109,[1]ワークシート!$F$2:$BW$498,58,0),"")</f>
        <v/>
      </c>
      <c r="X138" s="66"/>
      <c r="Y138" s="66"/>
      <c r="Z138" s="45" t="str">
        <f t="shared" si="0"/>
        <v/>
      </c>
      <c r="AA138" s="45"/>
      <c r="AB138" s="8" t="str">
        <f>+IFERROR(IF(VLOOKUP(#REF!&amp;"-"&amp;ROW()-109,[1]ワークシート!$F$2:$BW$498,10,0)="","",VLOOKUP(#REF!&amp;"-"&amp;ROW()-109,[1]ワークシート!$F$2:$BW$498,10,0)),"")</f>
        <v/>
      </c>
      <c r="AC138" s="18"/>
      <c r="AD138" s="126" t="str">
        <f>+IFERROR(VLOOKUP(#REF!&amp;"-"&amp;ROW()-109,[1]ワークシート!$F$2:$BW$498,62,0),"")</f>
        <v/>
      </c>
      <c r="AE138" s="126"/>
      <c r="AF138" s="45" t="str">
        <f t="shared" si="1"/>
        <v/>
      </c>
      <c r="AG138" s="45"/>
      <c r="AH138" s="45" t="str">
        <f>+IFERROR(IF(VLOOKUP(#REF!&amp;"-"&amp;ROW()-109,[1]ワークシート!$F$2:$BW$498,63,0)="","",VLOOKUP(#REF!&amp;"-"&amp;ROW()-109,[1]ワークシート!$F$2:$BW$498,63,0)),"")</f>
        <v/>
      </c>
      <c r="AI138" s="45"/>
      <c r="AK138" s="135">
        <v>58</v>
      </c>
      <c r="AL138" s="135" t="str">
        <f t="shared" si="2"/>
        <v>58</v>
      </c>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row>
    <row r="139" spans="1:71" ht="35.1" hidden="1" customHeight="1">
      <c r="A139" s="2"/>
      <c r="B139" s="8" t="str">
        <f>+IFERROR(VLOOKUP(#REF!&amp;"-"&amp;ROW()-109,[1]ワークシート!$F$2:$BW$498,6,0),"")</f>
        <v/>
      </c>
      <c r="C139" s="18"/>
      <c r="D139" s="8" t="str">
        <f>+IFERROR(IF(VLOOKUP(#REF!&amp;"-"&amp;ROW()-109,[1]ワークシート!$F$2:$BW$498,7,0)="","",VLOOKUP(#REF!&amp;"-"&amp;ROW()-109,[1]ワークシート!$F$2:$BW$498,7,0)),"")</f>
        <v/>
      </c>
      <c r="E139" s="18"/>
      <c r="F139" s="8" t="str">
        <f>+IFERROR(VLOOKUP(#REF!&amp;"-"&amp;ROW()-109,[1]ワークシート!$F$2:$BW$498,8,0),"")</f>
        <v/>
      </c>
      <c r="G139" s="18"/>
      <c r="H139" s="45" t="str">
        <f>+IFERROR(VLOOKUP(#REF!&amp;"-"&amp;ROW()-109,[1]ワークシート!$F$2:$BW$498,9,0),"")</f>
        <v/>
      </c>
      <c r="I13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39" s="49"/>
      <c r="K139" s="8" t="str">
        <f>+IFERROR(VLOOKUP(#REF!&amp;"-"&amp;ROW()-109,[1]ワークシート!$F$2:$BW$498,16,0),"")</f>
        <v/>
      </c>
      <c r="L139" s="29"/>
      <c r="M139" s="18"/>
      <c r="N139" s="52" t="str">
        <f>+IFERROR(VLOOKUP(#REF!&amp;"-"&amp;ROW()-109,[1]ワークシート!$F$2:$BW$498,21,0),"")</f>
        <v/>
      </c>
      <c r="O139" s="62"/>
      <c r="P139" s="66" t="str">
        <f>+IFERROR(VLOOKUP(#REF!&amp;"-"&amp;ROW()-109,[1]ワークシート!$F$2:$BW$498,22,0),"")</f>
        <v/>
      </c>
      <c r="Q139" s="66"/>
      <c r="R139" s="71" t="str">
        <f>+IFERROR(VLOOKUP(#REF!&amp;"-"&amp;ROW()-109,[1]ワークシート!$F$2:$BW$498,52,0),"")</f>
        <v/>
      </c>
      <c r="S139" s="71"/>
      <c r="T139" s="71"/>
      <c r="U139" s="66" t="str">
        <f>+IFERROR(VLOOKUP(#REF!&amp;"-"&amp;ROW()-109,[1]ワークシート!$F$2:$BW$498,57,0),"")</f>
        <v/>
      </c>
      <c r="V139" s="66"/>
      <c r="W139" s="66" t="str">
        <f>+IFERROR(VLOOKUP(#REF!&amp;"-"&amp;ROW()-109,[1]ワークシート!$F$2:$BW$498,58,0),"")</f>
        <v/>
      </c>
      <c r="X139" s="66"/>
      <c r="Y139" s="66"/>
      <c r="Z139" s="45" t="str">
        <f t="shared" si="0"/>
        <v/>
      </c>
      <c r="AA139" s="45"/>
      <c r="AB139" s="8" t="str">
        <f>+IFERROR(IF(VLOOKUP(#REF!&amp;"-"&amp;ROW()-109,[1]ワークシート!$F$2:$BW$498,10,0)="","",VLOOKUP(#REF!&amp;"-"&amp;ROW()-109,[1]ワークシート!$F$2:$BW$498,10,0)),"")</f>
        <v/>
      </c>
      <c r="AC139" s="18"/>
      <c r="AD139" s="126" t="str">
        <f>+IFERROR(VLOOKUP(#REF!&amp;"-"&amp;ROW()-109,[1]ワークシート!$F$2:$BW$498,62,0),"")</f>
        <v/>
      </c>
      <c r="AE139" s="126"/>
      <c r="AF139" s="45" t="str">
        <f t="shared" si="1"/>
        <v/>
      </c>
      <c r="AG139" s="45"/>
      <c r="AH139" s="45" t="str">
        <f>+IFERROR(IF(VLOOKUP(#REF!&amp;"-"&amp;ROW()-109,[1]ワークシート!$F$2:$BW$498,63,0)="","",VLOOKUP(#REF!&amp;"-"&amp;ROW()-109,[1]ワークシート!$F$2:$BW$498,63,0)),"")</f>
        <v/>
      </c>
      <c r="AI139" s="45"/>
      <c r="AK139" s="135">
        <v>59</v>
      </c>
      <c r="AL139" s="135" t="str">
        <f t="shared" si="2"/>
        <v>59</v>
      </c>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row>
    <row r="140" spans="1:71" ht="35.1" hidden="1" customHeight="1">
      <c r="A140" s="2"/>
      <c r="B140" s="8" t="str">
        <f>+IFERROR(VLOOKUP(#REF!&amp;"-"&amp;ROW()-109,[1]ワークシート!$F$2:$BW$498,6,0),"")</f>
        <v/>
      </c>
      <c r="C140" s="18"/>
      <c r="D140" s="8" t="str">
        <f>+IFERROR(IF(VLOOKUP(#REF!&amp;"-"&amp;ROW()-109,[1]ワークシート!$F$2:$BW$498,7,0)="","",VLOOKUP(#REF!&amp;"-"&amp;ROW()-109,[1]ワークシート!$F$2:$BW$498,7,0)),"")</f>
        <v/>
      </c>
      <c r="E140" s="18"/>
      <c r="F140" s="8" t="str">
        <f>+IFERROR(VLOOKUP(#REF!&amp;"-"&amp;ROW()-109,[1]ワークシート!$F$2:$BW$498,8,0),"")</f>
        <v/>
      </c>
      <c r="G140" s="18"/>
      <c r="H140" s="45" t="str">
        <f>+IFERROR(VLOOKUP(#REF!&amp;"-"&amp;ROW()-109,[1]ワークシート!$F$2:$BW$498,9,0),"")</f>
        <v/>
      </c>
      <c r="I14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40" s="49"/>
      <c r="K140" s="8" t="str">
        <f>+IFERROR(VLOOKUP(#REF!&amp;"-"&amp;ROW()-109,[1]ワークシート!$F$2:$BW$498,16,0),"")</f>
        <v/>
      </c>
      <c r="L140" s="29"/>
      <c r="M140" s="18"/>
      <c r="N140" s="52" t="str">
        <f>+IFERROR(VLOOKUP(#REF!&amp;"-"&amp;ROW()-109,[1]ワークシート!$F$2:$BW$498,21,0),"")</f>
        <v/>
      </c>
      <c r="O140" s="62"/>
      <c r="P140" s="66" t="str">
        <f>+IFERROR(VLOOKUP(#REF!&amp;"-"&amp;ROW()-109,[1]ワークシート!$F$2:$BW$498,22,0),"")</f>
        <v/>
      </c>
      <c r="Q140" s="66"/>
      <c r="R140" s="71" t="str">
        <f>+IFERROR(VLOOKUP(#REF!&amp;"-"&amp;ROW()-109,[1]ワークシート!$F$2:$BW$498,52,0),"")</f>
        <v/>
      </c>
      <c r="S140" s="71"/>
      <c r="T140" s="71"/>
      <c r="U140" s="66" t="str">
        <f>+IFERROR(VLOOKUP(#REF!&amp;"-"&amp;ROW()-109,[1]ワークシート!$F$2:$BW$498,57,0),"")</f>
        <v/>
      </c>
      <c r="V140" s="66"/>
      <c r="W140" s="66" t="str">
        <f>+IFERROR(VLOOKUP(#REF!&amp;"-"&amp;ROW()-109,[1]ワークシート!$F$2:$BW$498,58,0),"")</f>
        <v/>
      </c>
      <c r="X140" s="66"/>
      <c r="Y140" s="66"/>
      <c r="Z140" s="45" t="str">
        <f t="shared" si="0"/>
        <v/>
      </c>
      <c r="AA140" s="45"/>
      <c r="AB140" s="8" t="str">
        <f>+IFERROR(IF(VLOOKUP(#REF!&amp;"-"&amp;ROW()-109,[1]ワークシート!$F$2:$BW$498,10,0)="","",VLOOKUP(#REF!&amp;"-"&amp;ROW()-109,[1]ワークシート!$F$2:$BW$498,10,0)),"")</f>
        <v/>
      </c>
      <c r="AC140" s="18"/>
      <c r="AD140" s="126" t="str">
        <f>+IFERROR(VLOOKUP(#REF!&amp;"-"&amp;ROW()-109,[1]ワークシート!$F$2:$BW$498,62,0),"")</f>
        <v/>
      </c>
      <c r="AE140" s="126"/>
      <c r="AF140" s="45" t="str">
        <f t="shared" si="1"/>
        <v/>
      </c>
      <c r="AG140" s="45"/>
      <c r="AH140" s="45" t="str">
        <f>+IFERROR(IF(VLOOKUP(#REF!&amp;"-"&amp;ROW()-109,[1]ワークシート!$F$2:$BW$498,63,0)="","",VLOOKUP(#REF!&amp;"-"&amp;ROW()-109,[1]ワークシート!$F$2:$BW$498,63,0)),"")</f>
        <v/>
      </c>
      <c r="AI140" s="45"/>
      <c r="AK140" s="135">
        <v>60</v>
      </c>
      <c r="AL140" s="135" t="str">
        <f t="shared" si="2"/>
        <v>60</v>
      </c>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row>
    <row r="141" spans="1:71" ht="35.1" hidden="1" customHeight="1">
      <c r="A141" s="2"/>
      <c r="B141" s="8" t="str">
        <f>+IFERROR(VLOOKUP(#REF!&amp;"-"&amp;ROW()-109,[1]ワークシート!$F$2:$BW$498,6,0),"")</f>
        <v/>
      </c>
      <c r="C141" s="18"/>
      <c r="D141" s="8" t="str">
        <f>+IFERROR(IF(VLOOKUP(#REF!&amp;"-"&amp;ROW()-109,[1]ワークシート!$F$2:$BW$498,7,0)="","",VLOOKUP(#REF!&amp;"-"&amp;ROW()-109,[1]ワークシート!$F$2:$BW$498,7,0)),"")</f>
        <v/>
      </c>
      <c r="E141" s="18"/>
      <c r="F141" s="8" t="str">
        <f>+IFERROR(VLOOKUP(#REF!&amp;"-"&amp;ROW()-109,[1]ワークシート!$F$2:$BW$498,8,0),"")</f>
        <v/>
      </c>
      <c r="G141" s="18"/>
      <c r="H141" s="45" t="str">
        <f>+IFERROR(VLOOKUP(#REF!&amp;"-"&amp;ROW()-109,[1]ワークシート!$F$2:$BW$498,9,0),"")</f>
        <v/>
      </c>
      <c r="I14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41" s="49"/>
      <c r="K141" s="8" t="str">
        <f>+IFERROR(VLOOKUP(#REF!&amp;"-"&amp;ROW()-109,[1]ワークシート!$F$2:$BW$498,16,0),"")</f>
        <v/>
      </c>
      <c r="L141" s="29"/>
      <c r="M141" s="18"/>
      <c r="N141" s="52" t="str">
        <f>+IFERROR(VLOOKUP(#REF!&amp;"-"&amp;ROW()-109,[1]ワークシート!$F$2:$BW$498,21,0),"")</f>
        <v/>
      </c>
      <c r="O141" s="62"/>
      <c r="P141" s="66" t="str">
        <f>+IFERROR(VLOOKUP(#REF!&amp;"-"&amp;ROW()-109,[1]ワークシート!$F$2:$BW$498,22,0),"")</f>
        <v/>
      </c>
      <c r="Q141" s="66"/>
      <c r="R141" s="71" t="str">
        <f>+IFERROR(VLOOKUP(#REF!&amp;"-"&amp;ROW()-109,[1]ワークシート!$F$2:$BW$498,52,0),"")</f>
        <v/>
      </c>
      <c r="S141" s="71"/>
      <c r="T141" s="71"/>
      <c r="U141" s="66" t="str">
        <f>+IFERROR(VLOOKUP(#REF!&amp;"-"&amp;ROW()-109,[1]ワークシート!$F$2:$BW$498,57,0),"")</f>
        <v/>
      </c>
      <c r="V141" s="66"/>
      <c r="W141" s="66" t="str">
        <f>+IFERROR(VLOOKUP(#REF!&amp;"-"&amp;ROW()-109,[1]ワークシート!$F$2:$BW$498,58,0),"")</f>
        <v/>
      </c>
      <c r="X141" s="66"/>
      <c r="Y141" s="66"/>
      <c r="Z141" s="45" t="str">
        <f t="shared" si="0"/>
        <v/>
      </c>
      <c r="AA141" s="45"/>
      <c r="AB141" s="8" t="str">
        <f>+IFERROR(IF(VLOOKUP(#REF!&amp;"-"&amp;ROW()-109,[1]ワークシート!$F$2:$BW$498,10,0)="","",VLOOKUP(#REF!&amp;"-"&amp;ROW()-109,[1]ワークシート!$F$2:$BW$498,10,0)),"")</f>
        <v/>
      </c>
      <c r="AC141" s="18"/>
      <c r="AD141" s="126" t="str">
        <f>+IFERROR(VLOOKUP(#REF!&amp;"-"&amp;ROW()-109,[1]ワークシート!$F$2:$BW$498,62,0),"")</f>
        <v/>
      </c>
      <c r="AE141" s="126"/>
      <c r="AF141" s="45" t="str">
        <f t="shared" si="1"/>
        <v/>
      </c>
      <c r="AG141" s="45"/>
      <c r="AH141" s="45" t="str">
        <f>+IFERROR(IF(VLOOKUP(#REF!&amp;"-"&amp;ROW()-109,[1]ワークシート!$F$2:$BW$498,63,0)="","",VLOOKUP(#REF!&amp;"-"&amp;ROW()-109,[1]ワークシート!$F$2:$BW$498,63,0)),"")</f>
        <v/>
      </c>
      <c r="AI141" s="45"/>
      <c r="AK141" s="135">
        <v>61</v>
      </c>
      <c r="AL141" s="135" t="str">
        <f t="shared" si="2"/>
        <v>61</v>
      </c>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row>
    <row r="142" spans="1:71" ht="35.1" hidden="1" customHeight="1">
      <c r="A142" s="2"/>
      <c r="B142" s="8" t="str">
        <f>+IFERROR(VLOOKUP(#REF!&amp;"-"&amp;ROW()-109,[1]ワークシート!$F$2:$BW$498,6,0),"")</f>
        <v/>
      </c>
      <c r="C142" s="18"/>
      <c r="D142" s="8" t="str">
        <f>+IFERROR(IF(VLOOKUP(#REF!&amp;"-"&amp;ROW()-109,[1]ワークシート!$F$2:$BW$498,7,0)="","",VLOOKUP(#REF!&amp;"-"&amp;ROW()-109,[1]ワークシート!$F$2:$BW$498,7,0)),"")</f>
        <v/>
      </c>
      <c r="E142" s="18"/>
      <c r="F142" s="8" t="str">
        <f>+IFERROR(VLOOKUP(#REF!&amp;"-"&amp;ROW()-109,[1]ワークシート!$F$2:$BW$498,8,0),"")</f>
        <v/>
      </c>
      <c r="G142" s="18"/>
      <c r="H142" s="45" t="str">
        <f>+IFERROR(VLOOKUP(#REF!&amp;"-"&amp;ROW()-109,[1]ワークシート!$F$2:$BW$498,9,0),"")</f>
        <v/>
      </c>
      <c r="I14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42" s="49"/>
      <c r="K142" s="8" t="str">
        <f>+IFERROR(VLOOKUP(#REF!&amp;"-"&amp;ROW()-109,[1]ワークシート!$F$2:$BW$498,16,0),"")</f>
        <v/>
      </c>
      <c r="L142" s="29"/>
      <c r="M142" s="18"/>
      <c r="N142" s="52" t="str">
        <f>+IFERROR(VLOOKUP(#REF!&amp;"-"&amp;ROW()-109,[1]ワークシート!$F$2:$BW$498,21,0),"")</f>
        <v/>
      </c>
      <c r="O142" s="62"/>
      <c r="P142" s="66" t="str">
        <f>+IFERROR(VLOOKUP(#REF!&amp;"-"&amp;ROW()-109,[1]ワークシート!$F$2:$BW$498,22,0),"")</f>
        <v/>
      </c>
      <c r="Q142" s="66"/>
      <c r="R142" s="71" t="str">
        <f>+IFERROR(VLOOKUP(#REF!&amp;"-"&amp;ROW()-109,[1]ワークシート!$F$2:$BW$498,52,0),"")</f>
        <v/>
      </c>
      <c r="S142" s="71"/>
      <c r="T142" s="71"/>
      <c r="U142" s="66" t="str">
        <f>+IFERROR(VLOOKUP(#REF!&amp;"-"&amp;ROW()-109,[1]ワークシート!$F$2:$BW$498,57,0),"")</f>
        <v/>
      </c>
      <c r="V142" s="66"/>
      <c r="W142" s="66" t="str">
        <f>+IFERROR(VLOOKUP(#REF!&amp;"-"&amp;ROW()-109,[1]ワークシート!$F$2:$BW$498,58,0),"")</f>
        <v/>
      </c>
      <c r="X142" s="66"/>
      <c r="Y142" s="66"/>
      <c r="Z142" s="45" t="str">
        <f t="shared" si="0"/>
        <v/>
      </c>
      <c r="AA142" s="45"/>
      <c r="AB142" s="8" t="str">
        <f>+IFERROR(IF(VLOOKUP(#REF!&amp;"-"&amp;ROW()-109,[1]ワークシート!$F$2:$BW$498,10,0)="","",VLOOKUP(#REF!&amp;"-"&amp;ROW()-109,[1]ワークシート!$F$2:$BW$498,10,0)),"")</f>
        <v/>
      </c>
      <c r="AC142" s="18"/>
      <c r="AD142" s="126" t="str">
        <f>+IFERROR(VLOOKUP(#REF!&amp;"-"&amp;ROW()-109,[1]ワークシート!$F$2:$BW$498,62,0),"")</f>
        <v/>
      </c>
      <c r="AE142" s="126"/>
      <c r="AF142" s="45" t="str">
        <f t="shared" si="1"/>
        <v/>
      </c>
      <c r="AG142" s="45"/>
      <c r="AH142" s="45" t="str">
        <f>+IFERROR(IF(VLOOKUP(#REF!&amp;"-"&amp;ROW()-109,[1]ワークシート!$F$2:$BW$498,63,0)="","",VLOOKUP(#REF!&amp;"-"&amp;ROW()-109,[1]ワークシート!$F$2:$BW$498,63,0)),"")</f>
        <v/>
      </c>
      <c r="AI142" s="45"/>
      <c r="AK142" s="135">
        <v>62</v>
      </c>
      <c r="AL142" s="135" t="str">
        <f t="shared" si="2"/>
        <v>62</v>
      </c>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row>
    <row r="143" spans="1:71" ht="35.1" hidden="1" customHeight="1">
      <c r="A143" s="2"/>
      <c r="B143" s="8" t="str">
        <f>+IFERROR(VLOOKUP(#REF!&amp;"-"&amp;ROW()-109,[1]ワークシート!$F$2:$BW$498,6,0),"")</f>
        <v/>
      </c>
      <c r="C143" s="18"/>
      <c r="D143" s="8" t="str">
        <f>+IFERROR(IF(VLOOKUP(#REF!&amp;"-"&amp;ROW()-109,[1]ワークシート!$F$2:$BW$498,7,0)="","",VLOOKUP(#REF!&amp;"-"&amp;ROW()-109,[1]ワークシート!$F$2:$BW$498,7,0)),"")</f>
        <v/>
      </c>
      <c r="E143" s="18"/>
      <c r="F143" s="8" t="str">
        <f>+IFERROR(VLOOKUP(#REF!&amp;"-"&amp;ROW()-109,[1]ワークシート!$F$2:$BW$498,8,0),"")</f>
        <v/>
      </c>
      <c r="G143" s="18"/>
      <c r="H143" s="45" t="str">
        <f>+IFERROR(VLOOKUP(#REF!&amp;"-"&amp;ROW()-109,[1]ワークシート!$F$2:$BW$498,9,0),"")</f>
        <v/>
      </c>
      <c r="I14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43" s="49"/>
      <c r="K143" s="8" t="str">
        <f>+IFERROR(VLOOKUP(#REF!&amp;"-"&amp;ROW()-109,[1]ワークシート!$F$2:$BW$498,16,0),"")</f>
        <v/>
      </c>
      <c r="L143" s="29"/>
      <c r="M143" s="18"/>
      <c r="N143" s="52" t="str">
        <f>+IFERROR(VLOOKUP(#REF!&amp;"-"&amp;ROW()-109,[1]ワークシート!$F$2:$BW$498,21,0),"")</f>
        <v/>
      </c>
      <c r="O143" s="62"/>
      <c r="P143" s="66" t="str">
        <f>+IFERROR(VLOOKUP(#REF!&amp;"-"&amp;ROW()-109,[1]ワークシート!$F$2:$BW$498,22,0),"")</f>
        <v/>
      </c>
      <c r="Q143" s="66"/>
      <c r="R143" s="71" t="str">
        <f>+IFERROR(VLOOKUP(#REF!&amp;"-"&amp;ROW()-109,[1]ワークシート!$F$2:$BW$498,52,0),"")</f>
        <v/>
      </c>
      <c r="S143" s="71"/>
      <c r="T143" s="71"/>
      <c r="U143" s="66" t="str">
        <f>+IFERROR(VLOOKUP(#REF!&amp;"-"&amp;ROW()-109,[1]ワークシート!$F$2:$BW$498,57,0),"")</f>
        <v/>
      </c>
      <c r="V143" s="66"/>
      <c r="W143" s="66" t="str">
        <f>+IFERROR(VLOOKUP(#REF!&amp;"-"&amp;ROW()-109,[1]ワークシート!$F$2:$BW$498,58,0),"")</f>
        <v/>
      </c>
      <c r="X143" s="66"/>
      <c r="Y143" s="66"/>
      <c r="Z143" s="45" t="str">
        <f t="shared" si="0"/>
        <v/>
      </c>
      <c r="AA143" s="45"/>
      <c r="AB143" s="8" t="str">
        <f>+IFERROR(IF(VLOOKUP(#REF!&amp;"-"&amp;ROW()-109,[1]ワークシート!$F$2:$BW$498,10,0)="","",VLOOKUP(#REF!&amp;"-"&amp;ROW()-109,[1]ワークシート!$F$2:$BW$498,10,0)),"")</f>
        <v/>
      </c>
      <c r="AC143" s="18"/>
      <c r="AD143" s="126" t="str">
        <f>+IFERROR(VLOOKUP(#REF!&amp;"-"&amp;ROW()-109,[1]ワークシート!$F$2:$BW$498,62,0),"")</f>
        <v/>
      </c>
      <c r="AE143" s="126"/>
      <c r="AF143" s="45" t="str">
        <f t="shared" si="1"/>
        <v/>
      </c>
      <c r="AG143" s="45"/>
      <c r="AH143" s="45" t="str">
        <f>+IFERROR(IF(VLOOKUP(#REF!&amp;"-"&amp;ROW()-109,[1]ワークシート!$F$2:$BW$498,63,0)="","",VLOOKUP(#REF!&amp;"-"&amp;ROW()-109,[1]ワークシート!$F$2:$BW$498,63,0)),"")</f>
        <v/>
      </c>
      <c r="AI143" s="45"/>
      <c r="AK143" s="135">
        <v>63</v>
      </c>
      <c r="AL143" s="135" t="str">
        <f t="shared" si="2"/>
        <v>63</v>
      </c>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row>
    <row r="144" spans="1:71" ht="35.1" hidden="1" customHeight="1">
      <c r="A144" s="2"/>
      <c r="B144" s="8" t="str">
        <f>+IFERROR(VLOOKUP(#REF!&amp;"-"&amp;ROW()-109,[1]ワークシート!$F$2:$BW$498,6,0),"")</f>
        <v/>
      </c>
      <c r="C144" s="18"/>
      <c r="D144" s="8" t="str">
        <f>+IFERROR(IF(VLOOKUP(#REF!&amp;"-"&amp;ROW()-109,[1]ワークシート!$F$2:$BW$498,7,0)="","",VLOOKUP(#REF!&amp;"-"&amp;ROW()-109,[1]ワークシート!$F$2:$BW$498,7,0)),"")</f>
        <v/>
      </c>
      <c r="E144" s="18"/>
      <c r="F144" s="8" t="str">
        <f>+IFERROR(VLOOKUP(#REF!&amp;"-"&amp;ROW()-109,[1]ワークシート!$F$2:$BW$498,8,0),"")</f>
        <v/>
      </c>
      <c r="G144" s="18"/>
      <c r="H144" s="45" t="str">
        <f>+IFERROR(VLOOKUP(#REF!&amp;"-"&amp;ROW()-109,[1]ワークシート!$F$2:$BW$498,9,0),"")</f>
        <v/>
      </c>
      <c r="I14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44" s="49"/>
      <c r="K144" s="8" t="str">
        <f>+IFERROR(VLOOKUP(#REF!&amp;"-"&amp;ROW()-109,[1]ワークシート!$F$2:$BW$498,16,0),"")</f>
        <v/>
      </c>
      <c r="L144" s="29"/>
      <c r="M144" s="18"/>
      <c r="N144" s="52" t="str">
        <f>+IFERROR(VLOOKUP(#REF!&amp;"-"&amp;ROW()-109,[1]ワークシート!$F$2:$BW$498,21,0),"")</f>
        <v/>
      </c>
      <c r="O144" s="62"/>
      <c r="P144" s="66" t="str">
        <f>+IFERROR(VLOOKUP(#REF!&amp;"-"&amp;ROW()-109,[1]ワークシート!$F$2:$BW$498,22,0),"")</f>
        <v/>
      </c>
      <c r="Q144" s="66"/>
      <c r="R144" s="71" t="str">
        <f>+IFERROR(VLOOKUP(#REF!&amp;"-"&amp;ROW()-109,[1]ワークシート!$F$2:$BW$498,52,0),"")</f>
        <v/>
      </c>
      <c r="S144" s="71"/>
      <c r="T144" s="71"/>
      <c r="U144" s="66" t="str">
        <f>+IFERROR(VLOOKUP(#REF!&amp;"-"&amp;ROW()-109,[1]ワークシート!$F$2:$BW$498,57,0),"")</f>
        <v/>
      </c>
      <c r="V144" s="66"/>
      <c r="W144" s="66" t="str">
        <f>+IFERROR(VLOOKUP(#REF!&amp;"-"&amp;ROW()-109,[1]ワークシート!$F$2:$BW$498,58,0),"")</f>
        <v/>
      </c>
      <c r="X144" s="66"/>
      <c r="Y144" s="66"/>
      <c r="Z144" s="45" t="str">
        <f t="shared" si="0"/>
        <v/>
      </c>
      <c r="AA144" s="45"/>
      <c r="AB144" s="8" t="str">
        <f>+IFERROR(IF(VLOOKUP(#REF!&amp;"-"&amp;ROW()-109,[1]ワークシート!$F$2:$BW$498,10,0)="","",VLOOKUP(#REF!&amp;"-"&amp;ROW()-109,[1]ワークシート!$F$2:$BW$498,10,0)),"")</f>
        <v/>
      </c>
      <c r="AC144" s="18"/>
      <c r="AD144" s="126" t="str">
        <f>+IFERROR(VLOOKUP(#REF!&amp;"-"&amp;ROW()-109,[1]ワークシート!$F$2:$BW$498,62,0),"")</f>
        <v/>
      </c>
      <c r="AE144" s="126"/>
      <c r="AF144" s="45" t="str">
        <f t="shared" si="1"/>
        <v/>
      </c>
      <c r="AG144" s="45"/>
      <c r="AH144" s="45" t="str">
        <f>+IFERROR(IF(VLOOKUP(#REF!&amp;"-"&amp;ROW()-109,[1]ワークシート!$F$2:$BW$498,63,0)="","",VLOOKUP(#REF!&amp;"-"&amp;ROW()-109,[1]ワークシート!$F$2:$BW$498,63,0)),"")</f>
        <v/>
      </c>
      <c r="AI144" s="45"/>
      <c r="AK144" s="135">
        <v>64</v>
      </c>
      <c r="AL144" s="135" t="str">
        <f t="shared" si="2"/>
        <v>64</v>
      </c>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row>
    <row r="145" spans="1:71" ht="35.1" hidden="1" customHeight="1">
      <c r="A145" s="2"/>
      <c r="B145" s="8" t="str">
        <f>+IFERROR(VLOOKUP(#REF!&amp;"-"&amp;ROW()-109,[1]ワークシート!$F$2:$BW$498,6,0),"")</f>
        <v/>
      </c>
      <c r="C145" s="18"/>
      <c r="D145" s="8" t="str">
        <f>+IFERROR(IF(VLOOKUP(#REF!&amp;"-"&amp;ROW()-109,[1]ワークシート!$F$2:$BW$498,7,0)="","",VLOOKUP(#REF!&amp;"-"&amp;ROW()-109,[1]ワークシート!$F$2:$BW$498,7,0)),"")</f>
        <v/>
      </c>
      <c r="E145" s="18"/>
      <c r="F145" s="8" t="str">
        <f>+IFERROR(VLOOKUP(#REF!&amp;"-"&amp;ROW()-109,[1]ワークシート!$F$2:$BW$498,8,0),"")</f>
        <v/>
      </c>
      <c r="G145" s="18"/>
      <c r="H145" s="45" t="str">
        <f>+IFERROR(VLOOKUP(#REF!&amp;"-"&amp;ROW()-109,[1]ワークシート!$F$2:$BW$498,9,0),"")</f>
        <v/>
      </c>
      <c r="I14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45" s="49"/>
      <c r="K145" s="8" t="str">
        <f>+IFERROR(VLOOKUP(#REF!&amp;"-"&amp;ROW()-109,[1]ワークシート!$F$2:$BW$498,16,0),"")</f>
        <v/>
      </c>
      <c r="L145" s="29"/>
      <c r="M145" s="18"/>
      <c r="N145" s="52" t="str">
        <f>+IFERROR(VLOOKUP(#REF!&amp;"-"&amp;ROW()-109,[1]ワークシート!$F$2:$BW$498,21,0),"")</f>
        <v/>
      </c>
      <c r="O145" s="62"/>
      <c r="P145" s="66" t="str">
        <f>+IFERROR(VLOOKUP(#REF!&amp;"-"&amp;ROW()-109,[1]ワークシート!$F$2:$BW$498,22,0),"")</f>
        <v/>
      </c>
      <c r="Q145" s="66"/>
      <c r="R145" s="71" t="str">
        <f>+IFERROR(VLOOKUP(#REF!&amp;"-"&amp;ROW()-109,[1]ワークシート!$F$2:$BW$498,52,0),"")</f>
        <v/>
      </c>
      <c r="S145" s="71"/>
      <c r="T145" s="71"/>
      <c r="U145" s="66" t="str">
        <f>+IFERROR(VLOOKUP(#REF!&amp;"-"&amp;ROW()-109,[1]ワークシート!$F$2:$BW$498,57,0),"")</f>
        <v/>
      </c>
      <c r="V145" s="66"/>
      <c r="W145" s="66" t="str">
        <f>+IFERROR(VLOOKUP(#REF!&amp;"-"&amp;ROW()-109,[1]ワークシート!$F$2:$BW$498,58,0),"")</f>
        <v/>
      </c>
      <c r="X145" s="66"/>
      <c r="Y145" s="66"/>
      <c r="Z145" s="45" t="str">
        <f t="shared" ref="Z145:Z208" si="3">IF(AD145="","",IF(AD145=0,"使用貸借権","賃借権"))</f>
        <v/>
      </c>
      <c r="AA145" s="45"/>
      <c r="AB145" s="8" t="str">
        <f>+IFERROR(IF(VLOOKUP(#REF!&amp;"-"&amp;ROW()-109,[1]ワークシート!$F$2:$BW$498,10,0)="","",VLOOKUP(#REF!&amp;"-"&amp;ROW()-109,[1]ワークシート!$F$2:$BW$498,10,0)),"")</f>
        <v/>
      </c>
      <c r="AC145" s="18"/>
      <c r="AD145" s="126" t="str">
        <f>+IFERROR(VLOOKUP(#REF!&amp;"-"&amp;ROW()-109,[1]ワークシート!$F$2:$BW$498,62,0),"")</f>
        <v/>
      </c>
      <c r="AE145" s="126"/>
      <c r="AF145" s="45" t="str">
        <f t="shared" ref="AF145:AF208" si="4">IF(Z145="","",IF(Z145="使用貸借権","-","口座引落　１２月"))</f>
        <v/>
      </c>
      <c r="AG145" s="45"/>
      <c r="AH145" s="45" t="str">
        <f>+IFERROR(IF(VLOOKUP(#REF!&amp;"-"&amp;ROW()-109,[1]ワークシート!$F$2:$BW$498,63,0)="","",VLOOKUP(#REF!&amp;"-"&amp;ROW()-109,[1]ワークシート!$F$2:$BW$498,63,0)),"")</f>
        <v/>
      </c>
      <c r="AI145" s="45"/>
      <c r="AK145" s="135">
        <v>65</v>
      </c>
      <c r="AL145" s="135" t="str">
        <f t="shared" si="2"/>
        <v>65</v>
      </c>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row>
    <row r="146" spans="1:71" ht="35.1" hidden="1" customHeight="1">
      <c r="A146" s="2"/>
      <c r="B146" s="8" t="str">
        <f>+IFERROR(VLOOKUP(#REF!&amp;"-"&amp;ROW()-109,[1]ワークシート!$F$2:$BW$498,6,0),"")</f>
        <v/>
      </c>
      <c r="C146" s="18"/>
      <c r="D146" s="8" t="str">
        <f>+IFERROR(IF(VLOOKUP(#REF!&amp;"-"&amp;ROW()-109,[1]ワークシート!$F$2:$BW$498,7,0)="","",VLOOKUP(#REF!&amp;"-"&amp;ROW()-109,[1]ワークシート!$F$2:$BW$498,7,0)),"")</f>
        <v/>
      </c>
      <c r="E146" s="18"/>
      <c r="F146" s="8" t="str">
        <f>+IFERROR(VLOOKUP(#REF!&amp;"-"&amp;ROW()-109,[1]ワークシート!$F$2:$BW$498,8,0),"")</f>
        <v/>
      </c>
      <c r="G146" s="18"/>
      <c r="H146" s="45" t="str">
        <f>+IFERROR(VLOOKUP(#REF!&amp;"-"&amp;ROW()-109,[1]ワークシート!$F$2:$BW$498,9,0),"")</f>
        <v/>
      </c>
      <c r="I14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46" s="49"/>
      <c r="K146" s="8" t="str">
        <f>+IFERROR(VLOOKUP(#REF!&amp;"-"&amp;ROW()-109,[1]ワークシート!$F$2:$BW$498,16,0),"")</f>
        <v/>
      </c>
      <c r="L146" s="29"/>
      <c r="M146" s="18"/>
      <c r="N146" s="52" t="str">
        <f>+IFERROR(VLOOKUP(#REF!&amp;"-"&amp;ROW()-109,[1]ワークシート!$F$2:$BW$498,21,0),"")</f>
        <v/>
      </c>
      <c r="O146" s="62"/>
      <c r="P146" s="66" t="str">
        <f>+IFERROR(VLOOKUP(#REF!&amp;"-"&amp;ROW()-109,[1]ワークシート!$F$2:$BW$498,22,0),"")</f>
        <v/>
      </c>
      <c r="Q146" s="66"/>
      <c r="R146" s="71" t="str">
        <f>+IFERROR(VLOOKUP(#REF!&amp;"-"&amp;ROW()-109,[1]ワークシート!$F$2:$BW$498,52,0),"")</f>
        <v/>
      </c>
      <c r="S146" s="71"/>
      <c r="T146" s="71"/>
      <c r="U146" s="66" t="str">
        <f>+IFERROR(VLOOKUP(#REF!&amp;"-"&amp;ROW()-109,[1]ワークシート!$F$2:$BW$498,57,0),"")</f>
        <v/>
      </c>
      <c r="V146" s="66"/>
      <c r="W146" s="66" t="str">
        <f>+IFERROR(VLOOKUP(#REF!&amp;"-"&amp;ROW()-109,[1]ワークシート!$F$2:$BW$498,58,0),"")</f>
        <v/>
      </c>
      <c r="X146" s="66"/>
      <c r="Y146" s="66"/>
      <c r="Z146" s="45" t="str">
        <f t="shared" si="3"/>
        <v/>
      </c>
      <c r="AA146" s="45"/>
      <c r="AB146" s="8" t="str">
        <f>+IFERROR(IF(VLOOKUP(#REF!&amp;"-"&amp;ROW()-109,[1]ワークシート!$F$2:$BW$498,10,0)="","",VLOOKUP(#REF!&amp;"-"&amp;ROW()-109,[1]ワークシート!$F$2:$BW$498,10,0)),"")</f>
        <v/>
      </c>
      <c r="AC146" s="18"/>
      <c r="AD146" s="126" t="str">
        <f>+IFERROR(VLOOKUP(#REF!&amp;"-"&amp;ROW()-109,[1]ワークシート!$F$2:$BW$498,62,0),"")</f>
        <v/>
      </c>
      <c r="AE146" s="126"/>
      <c r="AF146" s="45" t="str">
        <f t="shared" si="4"/>
        <v/>
      </c>
      <c r="AG146" s="45"/>
      <c r="AH146" s="45" t="str">
        <f>+IFERROR(IF(VLOOKUP(#REF!&amp;"-"&amp;ROW()-109,[1]ワークシート!$F$2:$BW$498,63,0)="","",VLOOKUP(#REF!&amp;"-"&amp;ROW()-109,[1]ワークシート!$F$2:$BW$498,63,0)),"")</f>
        <v/>
      </c>
      <c r="AI146" s="45"/>
      <c r="AK146" s="135">
        <v>66</v>
      </c>
      <c r="AL146" s="135" t="str">
        <f t="shared" ref="AL146:AL209" si="5">+$N$3&amp;AK146</f>
        <v>66</v>
      </c>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row>
    <row r="147" spans="1:71" ht="35.1" hidden="1" customHeight="1">
      <c r="A147" s="2"/>
      <c r="B147" s="8" t="str">
        <f>+IFERROR(VLOOKUP(#REF!&amp;"-"&amp;ROW()-109,[1]ワークシート!$F$2:$BW$498,6,0),"")</f>
        <v/>
      </c>
      <c r="C147" s="18"/>
      <c r="D147" s="8" t="str">
        <f>+IFERROR(IF(VLOOKUP(#REF!&amp;"-"&amp;ROW()-109,[1]ワークシート!$F$2:$BW$498,7,0)="","",VLOOKUP(#REF!&amp;"-"&amp;ROW()-109,[1]ワークシート!$F$2:$BW$498,7,0)),"")</f>
        <v/>
      </c>
      <c r="E147" s="18"/>
      <c r="F147" s="8" t="str">
        <f>+IFERROR(VLOOKUP(#REF!&amp;"-"&amp;ROW()-109,[1]ワークシート!$F$2:$BW$498,8,0),"")</f>
        <v/>
      </c>
      <c r="G147" s="18"/>
      <c r="H147" s="45" t="str">
        <f>+IFERROR(VLOOKUP(#REF!&amp;"-"&amp;ROW()-109,[1]ワークシート!$F$2:$BW$498,9,0),"")</f>
        <v/>
      </c>
      <c r="I14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47" s="49"/>
      <c r="K147" s="8" t="str">
        <f>+IFERROR(VLOOKUP(#REF!&amp;"-"&amp;ROW()-109,[1]ワークシート!$F$2:$BW$498,16,0),"")</f>
        <v/>
      </c>
      <c r="L147" s="29"/>
      <c r="M147" s="18"/>
      <c r="N147" s="52" t="str">
        <f>+IFERROR(VLOOKUP(#REF!&amp;"-"&amp;ROW()-109,[1]ワークシート!$F$2:$BW$498,21,0),"")</f>
        <v/>
      </c>
      <c r="O147" s="62"/>
      <c r="P147" s="66" t="str">
        <f>+IFERROR(VLOOKUP(#REF!&amp;"-"&amp;ROW()-109,[1]ワークシート!$F$2:$BW$498,22,0),"")</f>
        <v/>
      </c>
      <c r="Q147" s="66"/>
      <c r="R147" s="71" t="str">
        <f>+IFERROR(VLOOKUP(#REF!&amp;"-"&amp;ROW()-109,[1]ワークシート!$F$2:$BW$498,52,0),"")</f>
        <v/>
      </c>
      <c r="S147" s="71"/>
      <c r="T147" s="71"/>
      <c r="U147" s="66" t="str">
        <f>+IFERROR(VLOOKUP(#REF!&amp;"-"&amp;ROW()-109,[1]ワークシート!$F$2:$BW$498,57,0),"")</f>
        <v/>
      </c>
      <c r="V147" s="66"/>
      <c r="W147" s="66" t="str">
        <f>+IFERROR(VLOOKUP(#REF!&amp;"-"&amp;ROW()-109,[1]ワークシート!$F$2:$BW$498,58,0),"")</f>
        <v/>
      </c>
      <c r="X147" s="66"/>
      <c r="Y147" s="66"/>
      <c r="Z147" s="45" t="str">
        <f t="shared" si="3"/>
        <v/>
      </c>
      <c r="AA147" s="45"/>
      <c r="AB147" s="8" t="str">
        <f>+IFERROR(IF(VLOOKUP(#REF!&amp;"-"&amp;ROW()-109,[1]ワークシート!$F$2:$BW$498,10,0)="","",VLOOKUP(#REF!&amp;"-"&amp;ROW()-109,[1]ワークシート!$F$2:$BW$498,10,0)),"")</f>
        <v/>
      </c>
      <c r="AC147" s="18"/>
      <c r="AD147" s="126" t="str">
        <f>+IFERROR(VLOOKUP(#REF!&amp;"-"&amp;ROW()-109,[1]ワークシート!$F$2:$BW$498,62,0),"")</f>
        <v/>
      </c>
      <c r="AE147" s="126"/>
      <c r="AF147" s="45" t="str">
        <f t="shared" si="4"/>
        <v/>
      </c>
      <c r="AG147" s="45"/>
      <c r="AH147" s="45" t="str">
        <f>+IFERROR(IF(VLOOKUP(#REF!&amp;"-"&amp;ROW()-109,[1]ワークシート!$F$2:$BW$498,63,0)="","",VLOOKUP(#REF!&amp;"-"&amp;ROW()-109,[1]ワークシート!$F$2:$BW$498,63,0)),"")</f>
        <v/>
      </c>
      <c r="AI147" s="45"/>
      <c r="AK147" s="135">
        <v>67</v>
      </c>
      <c r="AL147" s="135" t="str">
        <f t="shared" si="5"/>
        <v>67</v>
      </c>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row>
    <row r="148" spans="1:71" ht="35.1" hidden="1" customHeight="1">
      <c r="A148" s="2"/>
      <c r="B148" s="8" t="str">
        <f>+IFERROR(VLOOKUP(#REF!&amp;"-"&amp;ROW()-109,[1]ワークシート!$F$2:$BW$498,6,0),"")</f>
        <v/>
      </c>
      <c r="C148" s="18"/>
      <c r="D148" s="8" t="str">
        <f>+IFERROR(IF(VLOOKUP(#REF!&amp;"-"&amp;ROW()-109,[1]ワークシート!$F$2:$BW$498,7,0)="","",VLOOKUP(#REF!&amp;"-"&amp;ROW()-109,[1]ワークシート!$F$2:$BW$498,7,0)),"")</f>
        <v/>
      </c>
      <c r="E148" s="18"/>
      <c r="F148" s="8" t="str">
        <f>+IFERROR(VLOOKUP(#REF!&amp;"-"&amp;ROW()-109,[1]ワークシート!$F$2:$BW$498,8,0),"")</f>
        <v/>
      </c>
      <c r="G148" s="18"/>
      <c r="H148" s="45" t="str">
        <f>+IFERROR(VLOOKUP(#REF!&amp;"-"&amp;ROW()-109,[1]ワークシート!$F$2:$BW$498,9,0),"")</f>
        <v/>
      </c>
      <c r="I14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48" s="49"/>
      <c r="K148" s="8" t="str">
        <f>+IFERROR(VLOOKUP(#REF!&amp;"-"&amp;ROW()-109,[1]ワークシート!$F$2:$BW$498,16,0),"")</f>
        <v/>
      </c>
      <c r="L148" s="29"/>
      <c r="M148" s="18"/>
      <c r="N148" s="52" t="str">
        <f>+IFERROR(VLOOKUP(#REF!&amp;"-"&amp;ROW()-109,[1]ワークシート!$F$2:$BW$498,21,0),"")</f>
        <v/>
      </c>
      <c r="O148" s="62"/>
      <c r="P148" s="66" t="str">
        <f>+IFERROR(VLOOKUP(#REF!&amp;"-"&amp;ROW()-109,[1]ワークシート!$F$2:$BW$498,22,0),"")</f>
        <v/>
      </c>
      <c r="Q148" s="66"/>
      <c r="R148" s="71" t="str">
        <f>+IFERROR(VLOOKUP(#REF!&amp;"-"&amp;ROW()-109,[1]ワークシート!$F$2:$BW$498,52,0),"")</f>
        <v/>
      </c>
      <c r="S148" s="71"/>
      <c r="T148" s="71"/>
      <c r="U148" s="66" t="str">
        <f>+IFERROR(VLOOKUP(#REF!&amp;"-"&amp;ROW()-109,[1]ワークシート!$F$2:$BW$498,57,0),"")</f>
        <v/>
      </c>
      <c r="V148" s="66"/>
      <c r="W148" s="66" t="str">
        <f>+IFERROR(VLOOKUP(#REF!&amp;"-"&amp;ROW()-109,[1]ワークシート!$F$2:$BW$498,58,0),"")</f>
        <v/>
      </c>
      <c r="X148" s="66"/>
      <c r="Y148" s="66"/>
      <c r="Z148" s="45" t="str">
        <f t="shared" si="3"/>
        <v/>
      </c>
      <c r="AA148" s="45"/>
      <c r="AB148" s="8" t="str">
        <f>+IFERROR(IF(VLOOKUP(#REF!&amp;"-"&amp;ROW()-109,[1]ワークシート!$F$2:$BW$498,10,0)="","",VLOOKUP(#REF!&amp;"-"&amp;ROW()-109,[1]ワークシート!$F$2:$BW$498,10,0)),"")</f>
        <v/>
      </c>
      <c r="AC148" s="18"/>
      <c r="AD148" s="126" t="str">
        <f>+IFERROR(VLOOKUP(#REF!&amp;"-"&amp;ROW()-109,[1]ワークシート!$F$2:$BW$498,62,0),"")</f>
        <v/>
      </c>
      <c r="AE148" s="126"/>
      <c r="AF148" s="45" t="str">
        <f t="shared" si="4"/>
        <v/>
      </c>
      <c r="AG148" s="45"/>
      <c r="AH148" s="45" t="str">
        <f>+IFERROR(IF(VLOOKUP(#REF!&amp;"-"&amp;ROW()-109,[1]ワークシート!$F$2:$BW$498,63,0)="","",VLOOKUP(#REF!&amp;"-"&amp;ROW()-109,[1]ワークシート!$F$2:$BW$498,63,0)),"")</f>
        <v/>
      </c>
      <c r="AI148" s="45"/>
      <c r="AK148" s="135">
        <v>68</v>
      </c>
      <c r="AL148" s="135" t="str">
        <f t="shared" si="5"/>
        <v>68</v>
      </c>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row>
    <row r="149" spans="1:71" ht="35.1" hidden="1" customHeight="1">
      <c r="A149" s="2"/>
      <c r="B149" s="8" t="str">
        <f>+IFERROR(VLOOKUP(#REF!&amp;"-"&amp;ROW()-109,[1]ワークシート!$F$2:$BW$498,6,0),"")</f>
        <v/>
      </c>
      <c r="C149" s="18"/>
      <c r="D149" s="8" t="str">
        <f>+IFERROR(IF(VLOOKUP(#REF!&amp;"-"&amp;ROW()-109,[1]ワークシート!$F$2:$BW$498,7,0)="","",VLOOKUP(#REF!&amp;"-"&amp;ROW()-109,[1]ワークシート!$F$2:$BW$498,7,0)),"")</f>
        <v/>
      </c>
      <c r="E149" s="18"/>
      <c r="F149" s="8" t="str">
        <f>+IFERROR(VLOOKUP(#REF!&amp;"-"&amp;ROW()-109,[1]ワークシート!$F$2:$BW$498,8,0),"")</f>
        <v/>
      </c>
      <c r="G149" s="18"/>
      <c r="H149" s="45" t="str">
        <f>+IFERROR(VLOOKUP(#REF!&amp;"-"&amp;ROW()-109,[1]ワークシート!$F$2:$BW$498,9,0),"")</f>
        <v/>
      </c>
      <c r="I14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49" s="49"/>
      <c r="K149" s="8" t="str">
        <f>+IFERROR(VLOOKUP(#REF!&amp;"-"&amp;ROW()-109,[1]ワークシート!$F$2:$BW$498,16,0),"")</f>
        <v/>
      </c>
      <c r="L149" s="29"/>
      <c r="M149" s="18"/>
      <c r="N149" s="52" t="str">
        <f>+IFERROR(VLOOKUP(#REF!&amp;"-"&amp;ROW()-109,[1]ワークシート!$F$2:$BW$498,21,0),"")</f>
        <v/>
      </c>
      <c r="O149" s="62"/>
      <c r="P149" s="66" t="str">
        <f>+IFERROR(VLOOKUP(#REF!&amp;"-"&amp;ROW()-109,[1]ワークシート!$F$2:$BW$498,22,0),"")</f>
        <v/>
      </c>
      <c r="Q149" s="66"/>
      <c r="R149" s="71" t="str">
        <f>+IFERROR(VLOOKUP(#REF!&amp;"-"&amp;ROW()-109,[1]ワークシート!$F$2:$BW$498,52,0),"")</f>
        <v/>
      </c>
      <c r="S149" s="71"/>
      <c r="T149" s="71"/>
      <c r="U149" s="66" t="str">
        <f>+IFERROR(VLOOKUP(#REF!&amp;"-"&amp;ROW()-109,[1]ワークシート!$F$2:$BW$498,57,0),"")</f>
        <v/>
      </c>
      <c r="V149" s="66"/>
      <c r="W149" s="66" t="str">
        <f>+IFERROR(VLOOKUP(#REF!&amp;"-"&amp;ROW()-109,[1]ワークシート!$F$2:$BW$498,58,0),"")</f>
        <v/>
      </c>
      <c r="X149" s="66"/>
      <c r="Y149" s="66"/>
      <c r="Z149" s="45" t="str">
        <f t="shared" si="3"/>
        <v/>
      </c>
      <c r="AA149" s="45"/>
      <c r="AB149" s="8" t="str">
        <f>+IFERROR(IF(VLOOKUP(#REF!&amp;"-"&amp;ROW()-109,[1]ワークシート!$F$2:$BW$498,10,0)="","",VLOOKUP(#REF!&amp;"-"&amp;ROW()-109,[1]ワークシート!$F$2:$BW$498,10,0)),"")</f>
        <v/>
      </c>
      <c r="AC149" s="18"/>
      <c r="AD149" s="126" t="str">
        <f>+IFERROR(VLOOKUP(#REF!&amp;"-"&amp;ROW()-109,[1]ワークシート!$F$2:$BW$498,62,0),"")</f>
        <v/>
      </c>
      <c r="AE149" s="126"/>
      <c r="AF149" s="45" t="str">
        <f t="shared" si="4"/>
        <v/>
      </c>
      <c r="AG149" s="45"/>
      <c r="AH149" s="45" t="str">
        <f>+IFERROR(IF(VLOOKUP(#REF!&amp;"-"&amp;ROW()-109,[1]ワークシート!$F$2:$BW$498,63,0)="","",VLOOKUP(#REF!&amp;"-"&amp;ROW()-109,[1]ワークシート!$F$2:$BW$498,63,0)),"")</f>
        <v/>
      </c>
      <c r="AI149" s="45"/>
      <c r="AK149" s="135">
        <v>69</v>
      </c>
      <c r="AL149" s="135" t="str">
        <f t="shared" si="5"/>
        <v>69</v>
      </c>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row>
    <row r="150" spans="1:71" ht="35.1" hidden="1" customHeight="1">
      <c r="A150" s="2"/>
      <c r="B150" s="8" t="str">
        <f>+IFERROR(VLOOKUP(#REF!&amp;"-"&amp;ROW()-109,[1]ワークシート!$F$2:$BW$498,6,0),"")</f>
        <v/>
      </c>
      <c r="C150" s="18"/>
      <c r="D150" s="8" t="str">
        <f>+IFERROR(IF(VLOOKUP(#REF!&amp;"-"&amp;ROW()-109,[1]ワークシート!$F$2:$BW$498,7,0)="","",VLOOKUP(#REF!&amp;"-"&amp;ROW()-109,[1]ワークシート!$F$2:$BW$498,7,0)),"")</f>
        <v/>
      </c>
      <c r="E150" s="18"/>
      <c r="F150" s="8" t="str">
        <f>+IFERROR(VLOOKUP(#REF!&amp;"-"&amp;ROW()-109,[1]ワークシート!$F$2:$BW$498,8,0),"")</f>
        <v/>
      </c>
      <c r="G150" s="18"/>
      <c r="H150" s="45" t="str">
        <f>+IFERROR(VLOOKUP(#REF!&amp;"-"&amp;ROW()-109,[1]ワークシート!$F$2:$BW$498,9,0),"")</f>
        <v/>
      </c>
      <c r="I15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50" s="49"/>
      <c r="K150" s="8" t="str">
        <f>+IFERROR(VLOOKUP(#REF!&amp;"-"&amp;ROW()-109,[1]ワークシート!$F$2:$BW$498,16,0),"")</f>
        <v/>
      </c>
      <c r="L150" s="29"/>
      <c r="M150" s="18"/>
      <c r="N150" s="52" t="str">
        <f>+IFERROR(VLOOKUP(#REF!&amp;"-"&amp;ROW()-109,[1]ワークシート!$F$2:$BW$498,21,0),"")</f>
        <v/>
      </c>
      <c r="O150" s="62"/>
      <c r="P150" s="66" t="str">
        <f>+IFERROR(VLOOKUP(#REF!&amp;"-"&amp;ROW()-109,[1]ワークシート!$F$2:$BW$498,22,0),"")</f>
        <v/>
      </c>
      <c r="Q150" s="66"/>
      <c r="R150" s="71" t="str">
        <f>+IFERROR(VLOOKUP(#REF!&amp;"-"&amp;ROW()-109,[1]ワークシート!$F$2:$BW$498,52,0),"")</f>
        <v/>
      </c>
      <c r="S150" s="71"/>
      <c r="T150" s="71"/>
      <c r="U150" s="66" t="str">
        <f>+IFERROR(VLOOKUP(#REF!&amp;"-"&amp;ROW()-109,[1]ワークシート!$F$2:$BW$498,57,0),"")</f>
        <v/>
      </c>
      <c r="V150" s="66"/>
      <c r="W150" s="66" t="str">
        <f>+IFERROR(VLOOKUP(#REF!&amp;"-"&amp;ROW()-109,[1]ワークシート!$F$2:$BW$498,58,0),"")</f>
        <v/>
      </c>
      <c r="X150" s="66"/>
      <c r="Y150" s="66"/>
      <c r="Z150" s="45" t="str">
        <f t="shared" si="3"/>
        <v/>
      </c>
      <c r="AA150" s="45"/>
      <c r="AB150" s="8" t="str">
        <f>+IFERROR(IF(VLOOKUP(#REF!&amp;"-"&amp;ROW()-109,[1]ワークシート!$F$2:$BW$498,10,0)="","",VLOOKUP(#REF!&amp;"-"&amp;ROW()-109,[1]ワークシート!$F$2:$BW$498,10,0)),"")</f>
        <v/>
      </c>
      <c r="AC150" s="18"/>
      <c r="AD150" s="126" t="str">
        <f>+IFERROR(VLOOKUP(#REF!&amp;"-"&amp;ROW()-109,[1]ワークシート!$F$2:$BW$498,62,0),"")</f>
        <v/>
      </c>
      <c r="AE150" s="126"/>
      <c r="AF150" s="45" t="str">
        <f t="shared" si="4"/>
        <v/>
      </c>
      <c r="AG150" s="45"/>
      <c r="AH150" s="45" t="str">
        <f>+IFERROR(IF(VLOOKUP(#REF!&amp;"-"&amp;ROW()-109,[1]ワークシート!$F$2:$BW$498,63,0)="","",VLOOKUP(#REF!&amp;"-"&amp;ROW()-109,[1]ワークシート!$F$2:$BW$498,63,0)),"")</f>
        <v/>
      </c>
      <c r="AI150" s="45"/>
      <c r="AK150" s="135">
        <v>70</v>
      </c>
      <c r="AL150" s="135" t="str">
        <f t="shared" si="5"/>
        <v>70</v>
      </c>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row>
    <row r="151" spans="1:71" ht="35.1" hidden="1" customHeight="1">
      <c r="A151" s="2"/>
      <c r="B151" s="8" t="str">
        <f>+IFERROR(VLOOKUP(#REF!&amp;"-"&amp;ROW()-109,[1]ワークシート!$F$2:$BW$498,6,0),"")</f>
        <v/>
      </c>
      <c r="C151" s="18"/>
      <c r="D151" s="8" t="str">
        <f>+IFERROR(IF(VLOOKUP(#REF!&amp;"-"&amp;ROW()-109,[1]ワークシート!$F$2:$BW$498,7,0)="","",VLOOKUP(#REF!&amp;"-"&amp;ROW()-109,[1]ワークシート!$F$2:$BW$498,7,0)),"")</f>
        <v/>
      </c>
      <c r="E151" s="18"/>
      <c r="F151" s="8" t="str">
        <f>+IFERROR(VLOOKUP(#REF!&amp;"-"&amp;ROW()-109,[1]ワークシート!$F$2:$BW$498,8,0),"")</f>
        <v/>
      </c>
      <c r="G151" s="18"/>
      <c r="H151" s="45" t="str">
        <f>+IFERROR(VLOOKUP(#REF!&amp;"-"&amp;ROW()-109,[1]ワークシート!$F$2:$BW$498,9,0),"")</f>
        <v/>
      </c>
      <c r="I15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51" s="49"/>
      <c r="K151" s="8" t="str">
        <f>+IFERROR(VLOOKUP(#REF!&amp;"-"&amp;ROW()-109,[1]ワークシート!$F$2:$BW$498,16,0),"")</f>
        <v/>
      </c>
      <c r="L151" s="29"/>
      <c r="M151" s="18"/>
      <c r="N151" s="52" t="str">
        <f>+IFERROR(VLOOKUP(#REF!&amp;"-"&amp;ROW()-109,[1]ワークシート!$F$2:$BW$498,21,0),"")</f>
        <v/>
      </c>
      <c r="O151" s="62"/>
      <c r="P151" s="66" t="str">
        <f>+IFERROR(VLOOKUP(#REF!&amp;"-"&amp;ROW()-109,[1]ワークシート!$F$2:$BW$498,22,0),"")</f>
        <v/>
      </c>
      <c r="Q151" s="66"/>
      <c r="R151" s="71" t="str">
        <f>+IFERROR(VLOOKUP(#REF!&amp;"-"&amp;ROW()-109,[1]ワークシート!$F$2:$BW$498,52,0),"")</f>
        <v/>
      </c>
      <c r="S151" s="71"/>
      <c r="T151" s="71"/>
      <c r="U151" s="66" t="str">
        <f>+IFERROR(VLOOKUP(#REF!&amp;"-"&amp;ROW()-109,[1]ワークシート!$F$2:$BW$498,57,0),"")</f>
        <v/>
      </c>
      <c r="V151" s="66"/>
      <c r="W151" s="66" t="str">
        <f>+IFERROR(VLOOKUP(#REF!&amp;"-"&amp;ROW()-109,[1]ワークシート!$F$2:$BW$498,58,0),"")</f>
        <v/>
      </c>
      <c r="X151" s="66"/>
      <c r="Y151" s="66"/>
      <c r="Z151" s="45" t="str">
        <f t="shared" si="3"/>
        <v/>
      </c>
      <c r="AA151" s="45"/>
      <c r="AB151" s="8" t="str">
        <f>+IFERROR(IF(VLOOKUP(#REF!&amp;"-"&amp;ROW()-109,[1]ワークシート!$F$2:$BW$498,10,0)="","",VLOOKUP(#REF!&amp;"-"&amp;ROW()-109,[1]ワークシート!$F$2:$BW$498,10,0)),"")</f>
        <v/>
      </c>
      <c r="AC151" s="18"/>
      <c r="AD151" s="126" t="str">
        <f>+IFERROR(VLOOKUP(#REF!&amp;"-"&amp;ROW()-109,[1]ワークシート!$F$2:$BW$498,62,0),"")</f>
        <v/>
      </c>
      <c r="AE151" s="126"/>
      <c r="AF151" s="45" t="str">
        <f t="shared" si="4"/>
        <v/>
      </c>
      <c r="AG151" s="45"/>
      <c r="AH151" s="45" t="str">
        <f>+IFERROR(IF(VLOOKUP(#REF!&amp;"-"&amp;ROW()-109,[1]ワークシート!$F$2:$BW$498,63,0)="","",VLOOKUP(#REF!&amp;"-"&amp;ROW()-109,[1]ワークシート!$F$2:$BW$498,63,0)),"")</f>
        <v/>
      </c>
      <c r="AI151" s="45"/>
      <c r="AK151" s="135">
        <v>71</v>
      </c>
      <c r="AL151" s="135" t="str">
        <f t="shared" si="5"/>
        <v>71</v>
      </c>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row>
    <row r="152" spans="1:71" ht="35.1" hidden="1" customHeight="1">
      <c r="A152" s="2"/>
      <c r="B152" s="8" t="str">
        <f>+IFERROR(VLOOKUP(#REF!&amp;"-"&amp;ROW()-109,[1]ワークシート!$F$2:$BW$498,6,0),"")</f>
        <v/>
      </c>
      <c r="C152" s="18"/>
      <c r="D152" s="8" t="str">
        <f>+IFERROR(IF(VLOOKUP(#REF!&amp;"-"&amp;ROW()-109,[1]ワークシート!$F$2:$BW$498,7,0)="","",VLOOKUP(#REF!&amp;"-"&amp;ROW()-109,[1]ワークシート!$F$2:$BW$498,7,0)),"")</f>
        <v/>
      </c>
      <c r="E152" s="18"/>
      <c r="F152" s="8" t="str">
        <f>+IFERROR(VLOOKUP(#REF!&amp;"-"&amp;ROW()-109,[1]ワークシート!$F$2:$BW$498,8,0),"")</f>
        <v/>
      </c>
      <c r="G152" s="18"/>
      <c r="H152" s="45" t="str">
        <f>+IFERROR(VLOOKUP(#REF!&amp;"-"&amp;ROW()-109,[1]ワークシート!$F$2:$BW$498,9,0),"")</f>
        <v/>
      </c>
      <c r="I15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52" s="49"/>
      <c r="K152" s="8" t="str">
        <f>+IFERROR(VLOOKUP(#REF!&amp;"-"&amp;ROW()-109,[1]ワークシート!$F$2:$BW$498,16,0),"")</f>
        <v/>
      </c>
      <c r="L152" s="29"/>
      <c r="M152" s="18"/>
      <c r="N152" s="52" t="str">
        <f>+IFERROR(VLOOKUP(#REF!&amp;"-"&amp;ROW()-109,[1]ワークシート!$F$2:$BW$498,21,0),"")</f>
        <v/>
      </c>
      <c r="O152" s="62"/>
      <c r="P152" s="66" t="str">
        <f>+IFERROR(VLOOKUP(#REF!&amp;"-"&amp;ROW()-109,[1]ワークシート!$F$2:$BW$498,22,0),"")</f>
        <v/>
      </c>
      <c r="Q152" s="66"/>
      <c r="R152" s="71" t="str">
        <f>+IFERROR(VLOOKUP(#REF!&amp;"-"&amp;ROW()-109,[1]ワークシート!$F$2:$BW$498,52,0),"")</f>
        <v/>
      </c>
      <c r="S152" s="71"/>
      <c r="T152" s="71"/>
      <c r="U152" s="66" t="str">
        <f>+IFERROR(VLOOKUP(#REF!&amp;"-"&amp;ROW()-109,[1]ワークシート!$F$2:$BW$498,57,0),"")</f>
        <v/>
      </c>
      <c r="V152" s="66"/>
      <c r="W152" s="66" t="str">
        <f>+IFERROR(VLOOKUP(#REF!&amp;"-"&amp;ROW()-109,[1]ワークシート!$F$2:$BW$498,58,0),"")</f>
        <v/>
      </c>
      <c r="X152" s="66"/>
      <c r="Y152" s="66"/>
      <c r="Z152" s="45" t="str">
        <f t="shared" si="3"/>
        <v/>
      </c>
      <c r="AA152" s="45"/>
      <c r="AB152" s="8" t="str">
        <f>+IFERROR(IF(VLOOKUP(#REF!&amp;"-"&amp;ROW()-109,[1]ワークシート!$F$2:$BW$498,10,0)="","",VLOOKUP(#REF!&amp;"-"&amp;ROW()-109,[1]ワークシート!$F$2:$BW$498,10,0)),"")</f>
        <v/>
      </c>
      <c r="AC152" s="18"/>
      <c r="AD152" s="126" t="str">
        <f>+IFERROR(VLOOKUP(#REF!&amp;"-"&amp;ROW()-109,[1]ワークシート!$F$2:$BW$498,62,0),"")</f>
        <v/>
      </c>
      <c r="AE152" s="126"/>
      <c r="AF152" s="45" t="str">
        <f t="shared" si="4"/>
        <v/>
      </c>
      <c r="AG152" s="45"/>
      <c r="AH152" s="45" t="str">
        <f>+IFERROR(IF(VLOOKUP(#REF!&amp;"-"&amp;ROW()-109,[1]ワークシート!$F$2:$BW$498,63,0)="","",VLOOKUP(#REF!&amp;"-"&amp;ROW()-109,[1]ワークシート!$F$2:$BW$498,63,0)),"")</f>
        <v/>
      </c>
      <c r="AI152" s="45"/>
      <c r="AK152" s="135">
        <v>72</v>
      </c>
      <c r="AL152" s="135" t="str">
        <f t="shared" si="5"/>
        <v>72</v>
      </c>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row>
    <row r="153" spans="1:71" ht="35.1" hidden="1" customHeight="1">
      <c r="A153" s="2"/>
      <c r="B153" s="8" t="str">
        <f>+IFERROR(VLOOKUP(#REF!&amp;"-"&amp;ROW()-109,[1]ワークシート!$F$2:$BW$498,6,0),"")</f>
        <v/>
      </c>
      <c r="C153" s="18"/>
      <c r="D153" s="8" t="str">
        <f>+IFERROR(IF(VLOOKUP(#REF!&amp;"-"&amp;ROW()-109,[1]ワークシート!$F$2:$BW$498,7,0)="","",VLOOKUP(#REF!&amp;"-"&amp;ROW()-109,[1]ワークシート!$F$2:$BW$498,7,0)),"")</f>
        <v/>
      </c>
      <c r="E153" s="18"/>
      <c r="F153" s="8" t="str">
        <f>+IFERROR(VLOOKUP(#REF!&amp;"-"&amp;ROW()-109,[1]ワークシート!$F$2:$BW$498,8,0),"")</f>
        <v/>
      </c>
      <c r="G153" s="18"/>
      <c r="H153" s="45" t="str">
        <f>+IFERROR(VLOOKUP(#REF!&amp;"-"&amp;ROW()-109,[1]ワークシート!$F$2:$BW$498,9,0),"")</f>
        <v/>
      </c>
      <c r="I15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53" s="49"/>
      <c r="K153" s="8" t="str">
        <f>+IFERROR(VLOOKUP(#REF!&amp;"-"&amp;ROW()-109,[1]ワークシート!$F$2:$BW$498,16,0),"")</f>
        <v/>
      </c>
      <c r="L153" s="29"/>
      <c r="M153" s="18"/>
      <c r="N153" s="52" t="str">
        <f>+IFERROR(VLOOKUP(#REF!&amp;"-"&amp;ROW()-109,[1]ワークシート!$F$2:$BW$498,21,0),"")</f>
        <v/>
      </c>
      <c r="O153" s="62"/>
      <c r="P153" s="66" t="str">
        <f>+IFERROR(VLOOKUP(#REF!&amp;"-"&amp;ROW()-109,[1]ワークシート!$F$2:$BW$498,22,0),"")</f>
        <v/>
      </c>
      <c r="Q153" s="66"/>
      <c r="R153" s="71" t="str">
        <f>+IFERROR(VLOOKUP(#REF!&amp;"-"&amp;ROW()-109,[1]ワークシート!$F$2:$BW$498,52,0),"")</f>
        <v/>
      </c>
      <c r="S153" s="71"/>
      <c r="T153" s="71"/>
      <c r="U153" s="66" t="str">
        <f>+IFERROR(VLOOKUP(#REF!&amp;"-"&amp;ROW()-109,[1]ワークシート!$F$2:$BW$498,57,0),"")</f>
        <v/>
      </c>
      <c r="V153" s="66"/>
      <c r="W153" s="66" t="str">
        <f>+IFERROR(VLOOKUP(#REF!&amp;"-"&amp;ROW()-109,[1]ワークシート!$F$2:$BW$498,58,0),"")</f>
        <v/>
      </c>
      <c r="X153" s="66"/>
      <c r="Y153" s="66"/>
      <c r="Z153" s="45" t="str">
        <f t="shared" si="3"/>
        <v/>
      </c>
      <c r="AA153" s="45"/>
      <c r="AB153" s="8" t="str">
        <f>+IFERROR(IF(VLOOKUP(#REF!&amp;"-"&amp;ROW()-109,[1]ワークシート!$F$2:$BW$498,10,0)="","",VLOOKUP(#REF!&amp;"-"&amp;ROW()-109,[1]ワークシート!$F$2:$BW$498,10,0)),"")</f>
        <v/>
      </c>
      <c r="AC153" s="18"/>
      <c r="AD153" s="126" t="str">
        <f>+IFERROR(VLOOKUP(#REF!&amp;"-"&amp;ROW()-109,[1]ワークシート!$F$2:$BW$498,62,0),"")</f>
        <v/>
      </c>
      <c r="AE153" s="126"/>
      <c r="AF153" s="45" t="str">
        <f t="shared" si="4"/>
        <v/>
      </c>
      <c r="AG153" s="45"/>
      <c r="AH153" s="45" t="str">
        <f>+IFERROR(IF(VLOOKUP(#REF!&amp;"-"&amp;ROW()-109,[1]ワークシート!$F$2:$BW$498,63,0)="","",VLOOKUP(#REF!&amp;"-"&amp;ROW()-109,[1]ワークシート!$F$2:$BW$498,63,0)),"")</f>
        <v/>
      </c>
      <c r="AI153" s="45"/>
      <c r="AK153" s="135">
        <v>73</v>
      </c>
      <c r="AL153" s="135" t="str">
        <f t="shared" si="5"/>
        <v>73</v>
      </c>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row>
    <row r="154" spans="1:71" ht="35.1" hidden="1" customHeight="1">
      <c r="A154" s="2"/>
      <c r="B154" s="8" t="str">
        <f>+IFERROR(VLOOKUP(#REF!&amp;"-"&amp;ROW()-109,[1]ワークシート!$F$2:$BW$498,6,0),"")</f>
        <v/>
      </c>
      <c r="C154" s="18"/>
      <c r="D154" s="8" t="str">
        <f>+IFERROR(IF(VLOOKUP(#REF!&amp;"-"&amp;ROW()-109,[1]ワークシート!$F$2:$BW$498,7,0)="","",VLOOKUP(#REF!&amp;"-"&amp;ROW()-109,[1]ワークシート!$F$2:$BW$498,7,0)),"")</f>
        <v/>
      </c>
      <c r="E154" s="18"/>
      <c r="F154" s="8" t="str">
        <f>+IFERROR(VLOOKUP(#REF!&amp;"-"&amp;ROW()-109,[1]ワークシート!$F$2:$BW$498,8,0),"")</f>
        <v/>
      </c>
      <c r="G154" s="18"/>
      <c r="H154" s="45" t="str">
        <f>+IFERROR(VLOOKUP(#REF!&amp;"-"&amp;ROW()-109,[1]ワークシート!$F$2:$BW$498,9,0),"")</f>
        <v/>
      </c>
      <c r="I15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54" s="49"/>
      <c r="K154" s="8" t="str">
        <f>+IFERROR(VLOOKUP(#REF!&amp;"-"&amp;ROW()-109,[1]ワークシート!$F$2:$BW$498,16,0),"")</f>
        <v/>
      </c>
      <c r="L154" s="29"/>
      <c r="M154" s="18"/>
      <c r="N154" s="52" t="str">
        <f>+IFERROR(VLOOKUP(#REF!&amp;"-"&amp;ROW()-109,[1]ワークシート!$F$2:$BW$498,21,0),"")</f>
        <v/>
      </c>
      <c r="O154" s="62"/>
      <c r="P154" s="66" t="str">
        <f>+IFERROR(VLOOKUP(#REF!&amp;"-"&amp;ROW()-109,[1]ワークシート!$F$2:$BW$498,22,0),"")</f>
        <v/>
      </c>
      <c r="Q154" s="66"/>
      <c r="R154" s="71" t="str">
        <f>+IFERROR(VLOOKUP(#REF!&amp;"-"&amp;ROW()-109,[1]ワークシート!$F$2:$BW$498,52,0),"")</f>
        <v/>
      </c>
      <c r="S154" s="71"/>
      <c r="T154" s="71"/>
      <c r="U154" s="66" t="str">
        <f>+IFERROR(VLOOKUP(#REF!&amp;"-"&amp;ROW()-109,[1]ワークシート!$F$2:$BW$498,57,0),"")</f>
        <v/>
      </c>
      <c r="V154" s="66"/>
      <c r="W154" s="66" t="str">
        <f>+IFERROR(VLOOKUP(#REF!&amp;"-"&amp;ROW()-109,[1]ワークシート!$F$2:$BW$498,58,0),"")</f>
        <v/>
      </c>
      <c r="X154" s="66"/>
      <c r="Y154" s="66"/>
      <c r="Z154" s="45" t="str">
        <f t="shared" si="3"/>
        <v/>
      </c>
      <c r="AA154" s="45"/>
      <c r="AB154" s="8" t="str">
        <f>+IFERROR(IF(VLOOKUP(#REF!&amp;"-"&amp;ROW()-109,[1]ワークシート!$F$2:$BW$498,10,0)="","",VLOOKUP(#REF!&amp;"-"&amp;ROW()-109,[1]ワークシート!$F$2:$BW$498,10,0)),"")</f>
        <v/>
      </c>
      <c r="AC154" s="18"/>
      <c r="AD154" s="126" t="str">
        <f>+IFERROR(VLOOKUP(#REF!&amp;"-"&amp;ROW()-109,[1]ワークシート!$F$2:$BW$498,62,0),"")</f>
        <v/>
      </c>
      <c r="AE154" s="126"/>
      <c r="AF154" s="45" t="str">
        <f t="shared" si="4"/>
        <v/>
      </c>
      <c r="AG154" s="45"/>
      <c r="AH154" s="45" t="str">
        <f>+IFERROR(IF(VLOOKUP(#REF!&amp;"-"&amp;ROW()-109,[1]ワークシート!$F$2:$BW$498,63,0)="","",VLOOKUP(#REF!&amp;"-"&amp;ROW()-109,[1]ワークシート!$F$2:$BW$498,63,0)),"")</f>
        <v/>
      </c>
      <c r="AI154" s="45"/>
      <c r="AK154" s="135">
        <v>74</v>
      </c>
      <c r="AL154" s="135" t="str">
        <f t="shared" si="5"/>
        <v>74</v>
      </c>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row>
    <row r="155" spans="1:71" ht="35.1" hidden="1" customHeight="1">
      <c r="A155" s="2"/>
      <c r="B155" s="8" t="str">
        <f>+IFERROR(VLOOKUP(#REF!&amp;"-"&amp;ROW()-109,[1]ワークシート!$F$2:$BW$498,6,0),"")</f>
        <v/>
      </c>
      <c r="C155" s="18"/>
      <c r="D155" s="8" t="str">
        <f>+IFERROR(IF(VLOOKUP(#REF!&amp;"-"&amp;ROW()-109,[1]ワークシート!$F$2:$BW$498,7,0)="","",VLOOKUP(#REF!&amp;"-"&amp;ROW()-109,[1]ワークシート!$F$2:$BW$498,7,0)),"")</f>
        <v/>
      </c>
      <c r="E155" s="18"/>
      <c r="F155" s="8" t="str">
        <f>+IFERROR(VLOOKUP(#REF!&amp;"-"&amp;ROW()-109,[1]ワークシート!$F$2:$BW$498,8,0),"")</f>
        <v/>
      </c>
      <c r="G155" s="18"/>
      <c r="H155" s="45" t="str">
        <f>+IFERROR(VLOOKUP(#REF!&amp;"-"&amp;ROW()-109,[1]ワークシート!$F$2:$BW$498,9,0),"")</f>
        <v/>
      </c>
      <c r="I15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55" s="49"/>
      <c r="K155" s="8" t="str">
        <f>+IFERROR(VLOOKUP(#REF!&amp;"-"&amp;ROW()-109,[1]ワークシート!$F$2:$BW$498,16,0),"")</f>
        <v/>
      </c>
      <c r="L155" s="29"/>
      <c r="M155" s="18"/>
      <c r="N155" s="52" t="str">
        <f>+IFERROR(VLOOKUP(#REF!&amp;"-"&amp;ROW()-109,[1]ワークシート!$F$2:$BW$498,21,0),"")</f>
        <v/>
      </c>
      <c r="O155" s="62"/>
      <c r="P155" s="66" t="str">
        <f>+IFERROR(VLOOKUP(#REF!&amp;"-"&amp;ROW()-109,[1]ワークシート!$F$2:$BW$498,22,0),"")</f>
        <v/>
      </c>
      <c r="Q155" s="66"/>
      <c r="R155" s="71" t="str">
        <f>+IFERROR(VLOOKUP(#REF!&amp;"-"&amp;ROW()-109,[1]ワークシート!$F$2:$BW$498,52,0),"")</f>
        <v/>
      </c>
      <c r="S155" s="71"/>
      <c r="T155" s="71"/>
      <c r="U155" s="66" t="str">
        <f>+IFERROR(VLOOKUP(#REF!&amp;"-"&amp;ROW()-109,[1]ワークシート!$F$2:$BW$498,57,0),"")</f>
        <v/>
      </c>
      <c r="V155" s="66"/>
      <c r="W155" s="66" t="str">
        <f>+IFERROR(VLOOKUP(#REF!&amp;"-"&amp;ROW()-109,[1]ワークシート!$F$2:$BW$498,58,0),"")</f>
        <v/>
      </c>
      <c r="X155" s="66"/>
      <c r="Y155" s="66"/>
      <c r="Z155" s="45" t="str">
        <f t="shared" si="3"/>
        <v/>
      </c>
      <c r="AA155" s="45"/>
      <c r="AB155" s="8" t="str">
        <f>+IFERROR(IF(VLOOKUP(#REF!&amp;"-"&amp;ROW()-109,[1]ワークシート!$F$2:$BW$498,10,0)="","",VLOOKUP(#REF!&amp;"-"&amp;ROW()-109,[1]ワークシート!$F$2:$BW$498,10,0)),"")</f>
        <v/>
      </c>
      <c r="AC155" s="18"/>
      <c r="AD155" s="126" t="str">
        <f>+IFERROR(VLOOKUP(#REF!&amp;"-"&amp;ROW()-109,[1]ワークシート!$F$2:$BW$498,62,0),"")</f>
        <v/>
      </c>
      <c r="AE155" s="126"/>
      <c r="AF155" s="45" t="str">
        <f t="shared" si="4"/>
        <v/>
      </c>
      <c r="AG155" s="45"/>
      <c r="AH155" s="45" t="str">
        <f>+IFERROR(IF(VLOOKUP(#REF!&amp;"-"&amp;ROW()-109,[1]ワークシート!$F$2:$BW$498,63,0)="","",VLOOKUP(#REF!&amp;"-"&amp;ROW()-109,[1]ワークシート!$F$2:$BW$498,63,0)),"")</f>
        <v/>
      </c>
      <c r="AI155" s="45"/>
      <c r="AK155" s="135">
        <v>75</v>
      </c>
      <c r="AL155" s="135" t="str">
        <f t="shared" si="5"/>
        <v>75</v>
      </c>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row>
    <row r="156" spans="1:71" ht="35.1" hidden="1" customHeight="1">
      <c r="A156" s="2"/>
      <c r="B156" s="8" t="str">
        <f>+IFERROR(VLOOKUP(#REF!&amp;"-"&amp;ROW()-109,[1]ワークシート!$F$2:$BW$498,6,0),"")</f>
        <v/>
      </c>
      <c r="C156" s="18"/>
      <c r="D156" s="8" t="str">
        <f>+IFERROR(IF(VLOOKUP(#REF!&amp;"-"&amp;ROW()-109,[1]ワークシート!$F$2:$BW$498,7,0)="","",VLOOKUP(#REF!&amp;"-"&amp;ROW()-109,[1]ワークシート!$F$2:$BW$498,7,0)),"")</f>
        <v/>
      </c>
      <c r="E156" s="18"/>
      <c r="F156" s="8" t="str">
        <f>+IFERROR(VLOOKUP(#REF!&amp;"-"&amp;ROW()-109,[1]ワークシート!$F$2:$BW$498,8,0),"")</f>
        <v/>
      </c>
      <c r="G156" s="18"/>
      <c r="H156" s="45" t="str">
        <f>+IFERROR(VLOOKUP(#REF!&amp;"-"&amp;ROW()-109,[1]ワークシート!$F$2:$BW$498,9,0),"")</f>
        <v/>
      </c>
      <c r="I15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56" s="49"/>
      <c r="K156" s="8" t="str">
        <f>+IFERROR(VLOOKUP(#REF!&amp;"-"&amp;ROW()-109,[1]ワークシート!$F$2:$BW$498,16,0),"")</f>
        <v/>
      </c>
      <c r="L156" s="29"/>
      <c r="M156" s="18"/>
      <c r="N156" s="52" t="str">
        <f>+IFERROR(VLOOKUP(#REF!&amp;"-"&amp;ROW()-109,[1]ワークシート!$F$2:$BW$498,21,0),"")</f>
        <v/>
      </c>
      <c r="O156" s="62"/>
      <c r="P156" s="66" t="str">
        <f>+IFERROR(VLOOKUP(#REF!&amp;"-"&amp;ROW()-109,[1]ワークシート!$F$2:$BW$498,22,0),"")</f>
        <v/>
      </c>
      <c r="Q156" s="66"/>
      <c r="R156" s="71" t="str">
        <f>+IFERROR(VLOOKUP(#REF!&amp;"-"&amp;ROW()-109,[1]ワークシート!$F$2:$BW$498,52,0),"")</f>
        <v/>
      </c>
      <c r="S156" s="71"/>
      <c r="T156" s="71"/>
      <c r="U156" s="66" t="str">
        <f>+IFERROR(VLOOKUP(#REF!&amp;"-"&amp;ROW()-109,[1]ワークシート!$F$2:$BW$498,57,0),"")</f>
        <v/>
      </c>
      <c r="V156" s="66"/>
      <c r="W156" s="66" t="str">
        <f>+IFERROR(VLOOKUP(#REF!&amp;"-"&amp;ROW()-109,[1]ワークシート!$F$2:$BW$498,58,0),"")</f>
        <v/>
      </c>
      <c r="X156" s="66"/>
      <c r="Y156" s="66"/>
      <c r="Z156" s="45" t="str">
        <f t="shared" si="3"/>
        <v/>
      </c>
      <c r="AA156" s="45"/>
      <c r="AB156" s="8" t="str">
        <f>+IFERROR(IF(VLOOKUP(#REF!&amp;"-"&amp;ROW()-109,[1]ワークシート!$F$2:$BW$498,10,0)="","",VLOOKUP(#REF!&amp;"-"&amp;ROW()-109,[1]ワークシート!$F$2:$BW$498,10,0)),"")</f>
        <v/>
      </c>
      <c r="AC156" s="18"/>
      <c r="AD156" s="126" t="str">
        <f>+IFERROR(VLOOKUP(#REF!&amp;"-"&amp;ROW()-109,[1]ワークシート!$F$2:$BW$498,62,0),"")</f>
        <v/>
      </c>
      <c r="AE156" s="126"/>
      <c r="AF156" s="45" t="str">
        <f t="shared" si="4"/>
        <v/>
      </c>
      <c r="AG156" s="45"/>
      <c r="AH156" s="45" t="str">
        <f>+IFERROR(IF(VLOOKUP(#REF!&amp;"-"&amp;ROW()-109,[1]ワークシート!$F$2:$BW$498,63,0)="","",VLOOKUP(#REF!&amp;"-"&amp;ROW()-109,[1]ワークシート!$F$2:$BW$498,63,0)),"")</f>
        <v/>
      </c>
      <c r="AI156" s="45"/>
      <c r="AK156" s="135">
        <v>76</v>
      </c>
      <c r="AL156" s="135" t="str">
        <f t="shared" si="5"/>
        <v>76</v>
      </c>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row>
    <row r="157" spans="1:71" ht="35.1" hidden="1" customHeight="1">
      <c r="A157" s="2"/>
      <c r="B157" s="8" t="str">
        <f>+IFERROR(VLOOKUP(#REF!&amp;"-"&amp;ROW()-109,[1]ワークシート!$F$2:$BW$498,6,0),"")</f>
        <v/>
      </c>
      <c r="C157" s="18"/>
      <c r="D157" s="8" t="str">
        <f>+IFERROR(IF(VLOOKUP(#REF!&amp;"-"&amp;ROW()-109,[1]ワークシート!$F$2:$BW$498,7,0)="","",VLOOKUP(#REF!&amp;"-"&amp;ROW()-109,[1]ワークシート!$F$2:$BW$498,7,0)),"")</f>
        <v/>
      </c>
      <c r="E157" s="18"/>
      <c r="F157" s="8" t="str">
        <f>+IFERROR(VLOOKUP(#REF!&amp;"-"&amp;ROW()-109,[1]ワークシート!$F$2:$BW$498,8,0),"")</f>
        <v/>
      </c>
      <c r="G157" s="18"/>
      <c r="H157" s="45" t="str">
        <f>+IFERROR(VLOOKUP(#REF!&amp;"-"&amp;ROW()-109,[1]ワークシート!$F$2:$BW$498,9,0),"")</f>
        <v/>
      </c>
      <c r="I15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57" s="49"/>
      <c r="K157" s="8" t="str">
        <f>+IFERROR(VLOOKUP(#REF!&amp;"-"&amp;ROW()-109,[1]ワークシート!$F$2:$BW$498,16,0),"")</f>
        <v/>
      </c>
      <c r="L157" s="29"/>
      <c r="M157" s="18"/>
      <c r="N157" s="52" t="str">
        <f>+IFERROR(VLOOKUP(#REF!&amp;"-"&amp;ROW()-109,[1]ワークシート!$F$2:$BW$498,21,0),"")</f>
        <v/>
      </c>
      <c r="O157" s="62"/>
      <c r="P157" s="66" t="str">
        <f>+IFERROR(VLOOKUP(#REF!&amp;"-"&amp;ROW()-109,[1]ワークシート!$F$2:$BW$498,22,0),"")</f>
        <v/>
      </c>
      <c r="Q157" s="66"/>
      <c r="R157" s="71" t="str">
        <f>+IFERROR(VLOOKUP(#REF!&amp;"-"&amp;ROW()-109,[1]ワークシート!$F$2:$BW$498,52,0),"")</f>
        <v/>
      </c>
      <c r="S157" s="71"/>
      <c r="T157" s="71"/>
      <c r="U157" s="66" t="str">
        <f>+IFERROR(VLOOKUP(#REF!&amp;"-"&amp;ROW()-109,[1]ワークシート!$F$2:$BW$498,57,0),"")</f>
        <v/>
      </c>
      <c r="V157" s="66"/>
      <c r="W157" s="66" t="str">
        <f>+IFERROR(VLOOKUP(#REF!&amp;"-"&amp;ROW()-109,[1]ワークシート!$F$2:$BW$498,58,0),"")</f>
        <v/>
      </c>
      <c r="X157" s="66"/>
      <c r="Y157" s="66"/>
      <c r="Z157" s="45" t="str">
        <f t="shared" si="3"/>
        <v/>
      </c>
      <c r="AA157" s="45"/>
      <c r="AB157" s="8" t="str">
        <f>+IFERROR(IF(VLOOKUP(#REF!&amp;"-"&amp;ROW()-109,[1]ワークシート!$F$2:$BW$498,10,0)="","",VLOOKUP(#REF!&amp;"-"&amp;ROW()-109,[1]ワークシート!$F$2:$BW$498,10,0)),"")</f>
        <v/>
      </c>
      <c r="AC157" s="18"/>
      <c r="AD157" s="126" t="str">
        <f>+IFERROR(VLOOKUP(#REF!&amp;"-"&amp;ROW()-109,[1]ワークシート!$F$2:$BW$498,62,0),"")</f>
        <v/>
      </c>
      <c r="AE157" s="126"/>
      <c r="AF157" s="45" t="str">
        <f t="shared" si="4"/>
        <v/>
      </c>
      <c r="AG157" s="45"/>
      <c r="AH157" s="45" t="str">
        <f>+IFERROR(IF(VLOOKUP(#REF!&amp;"-"&amp;ROW()-109,[1]ワークシート!$F$2:$BW$498,63,0)="","",VLOOKUP(#REF!&amp;"-"&amp;ROW()-109,[1]ワークシート!$F$2:$BW$498,63,0)),"")</f>
        <v/>
      </c>
      <c r="AI157" s="45"/>
      <c r="AK157" s="135">
        <v>77</v>
      </c>
      <c r="AL157" s="135" t="str">
        <f t="shared" si="5"/>
        <v>77</v>
      </c>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row>
    <row r="158" spans="1:71" ht="35.1" hidden="1" customHeight="1">
      <c r="A158" s="2"/>
      <c r="B158" s="8" t="str">
        <f>+IFERROR(VLOOKUP(#REF!&amp;"-"&amp;ROW()-109,[1]ワークシート!$F$2:$BW$498,6,0),"")</f>
        <v/>
      </c>
      <c r="C158" s="18"/>
      <c r="D158" s="8" t="str">
        <f>+IFERROR(IF(VLOOKUP(#REF!&amp;"-"&amp;ROW()-109,[1]ワークシート!$F$2:$BW$498,7,0)="","",VLOOKUP(#REF!&amp;"-"&amp;ROW()-109,[1]ワークシート!$F$2:$BW$498,7,0)),"")</f>
        <v/>
      </c>
      <c r="E158" s="18"/>
      <c r="F158" s="8" t="str">
        <f>+IFERROR(VLOOKUP(#REF!&amp;"-"&amp;ROW()-109,[1]ワークシート!$F$2:$BW$498,8,0),"")</f>
        <v/>
      </c>
      <c r="G158" s="18"/>
      <c r="H158" s="45" t="str">
        <f>+IFERROR(VLOOKUP(#REF!&amp;"-"&amp;ROW()-109,[1]ワークシート!$F$2:$BW$498,9,0),"")</f>
        <v/>
      </c>
      <c r="I15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58" s="49"/>
      <c r="K158" s="8" t="str">
        <f>+IFERROR(VLOOKUP(#REF!&amp;"-"&amp;ROW()-109,[1]ワークシート!$F$2:$BW$498,16,0),"")</f>
        <v/>
      </c>
      <c r="L158" s="29"/>
      <c r="M158" s="18"/>
      <c r="N158" s="52" t="str">
        <f>+IFERROR(VLOOKUP(#REF!&amp;"-"&amp;ROW()-109,[1]ワークシート!$F$2:$BW$498,21,0),"")</f>
        <v/>
      </c>
      <c r="O158" s="62"/>
      <c r="P158" s="66" t="str">
        <f>+IFERROR(VLOOKUP(#REF!&amp;"-"&amp;ROW()-109,[1]ワークシート!$F$2:$BW$498,22,0),"")</f>
        <v/>
      </c>
      <c r="Q158" s="66"/>
      <c r="R158" s="71" t="str">
        <f>+IFERROR(VLOOKUP(#REF!&amp;"-"&amp;ROW()-109,[1]ワークシート!$F$2:$BW$498,52,0),"")</f>
        <v/>
      </c>
      <c r="S158" s="71"/>
      <c r="T158" s="71"/>
      <c r="U158" s="66" t="str">
        <f>+IFERROR(VLOOKUP(#REF!&amp;"-"&amp;ROW()-109,[1]ワークシート!$F$2:$BW$498,57,0),"")</f>
        <v/>
      </c>
      <c r="V158" s="66"/>
      <c r="W158" s="66" t="str">
        <f>+IFERROR(VLOOKUP(#REF!&amp;"-"&amp;ROW()-109,[1]ワークシート!$F$2:$BW$498,58,0),"")</f>
        <v/>
      </c>
      <c r="X158" s="66"/>
      <c r="Y158" s="66"/>
      <c r="Z158" s="45" t="str">
        <f t="shared" si="3"/>
        <v/>
      </c>
      <c r="AA158" s="45"/>
      <c r="AB158" s="8" t="str">
        <f>+IFERROR(IF(VLOOKUP(#REF!&amp;"-"&amp;ROW()-109,[1]ワークシート!$F$2:$BW$498,10,0)="","",VLOOKUP(#REF!&amp;"-"&amp;ROW()-109,[1]ワークシート!$F$2:$BW$498,10,0)),"")</f>
        <v/>
      </c>
      <c r="AC158" s="18"/>
      <c r="AD158" s="126" t="str">
        <f>+IFERROR(VLOOKUP(#REF!&amp;"-"&amp;ROW()-109,[1]ワークシート!$F$2:$BW$498,62,0),"")</f>
        <v/>
      </c>
      <c r="AE158" s="126"/>
      <c r="AF158" s="45" t="str">
        <f t="shared" si="4"/>
        <v/>
      </c>
      <c r="AG158" s="45"/>
      <c r="AH158" s="45" t="str">
        <f>+IFERROR(IF(VLOOKUP(#REF!&amp;"-"&amp;ROW()-109,[1]ワークシート!$F$2:$BW$498,63,0)="","",VLOOKUP(#REF!&amp;"-"&amp;ROW()-109,[1]ワークシート!$F$2:$BW$498,63,0)),"")</f>
        <v/>
      </c>
      <c r="AI158" s="45"/>
      <c r="AK158" s="135">
        <v>78</v>
      </c>
      <c r="AL158" s="135" t="str">
        <f t="shared" si="5"/>
        <v>78</v>
      </c>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row>
    <row r="159" spans="1:71" ht="35.1" hidden="1" customHeight="1">
      <c r="A159" s="2"/>
      <c r="B159" s="8" t="str">
        <f>+IFERROR(VLOOKUP(#REF!&amp;"-"&amp;ROW()-109,[1]ワークシート!$F$2:$BW$498,6,0),"")</f>
        <v/>
      </c>
      <c r="C159" s="18"/>
      <c r="D159" s="8" t="str">
        <f>+IFERROR(IF(VLOOKUP(#REF!&amp;"-"&amp;ROW()-109,[1]ワークシート!$F$2:$BW$498,7,0)="","",VLOOKUP(#REF!&amp;"-"&amp;ROW()-109,[1]ワークシート!$F$2:$BW$498,7,0)),"")</f>
        <v/>
      </c>
      <c r="E159" s="18"/>
      <c r="F159" s="8" t="str">
        <f>+IFERROR(VLOOKUP(#REF!&amp;"-"&amp;ROW()-109,[1]ワークシート!$F$2:$BW$498,8,0),"")</f>
        <v/>
      </c>
      <c r="G159" s="18"/>
      <c r="H159" s="45" t="str">
        <f>+IFERROR(VLOOKUP(#REF!&amp;"-"&amp;ROW()-109,[1]ワークシート!$F$2:$BW$498,9,0),"")</f>
        <v/>
      </c>
      <c r="I15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59" s="49"/>
      <c r="K159" s="8" t="str">
        <f>+IFERROR(VLOOKUP(#REF!&amp;"-"&amp;ROW()-109,[1]ワークシート!$F$2:$BW$498,16,0),"")</f>
        <v/>
      </c>
      <c r="L159" s="29"/>
      <c r="M159" s="18"/>
      <c r="N159" s="52" t="str">
        <f>+IFERROR(VLOOKUP(#REF!&amp;"-"&amp;ROW()-109,[1]ワークシート!$F$2:$BW$498,21,0),"")</f>
        <v/>
      </c>
      <c r="O159" s="62"/>
      <c r="P159" s="66" t="str">
        <f>+IFERROR(VLOOKUP(#REF!&amp;"-"&amp;ROW()-109,[1]ワークシート!$F$2:$BW$498,22,0),"")</f>
        <v/>
      </c>
      <c r="Q159" s="66"/>
      <c r="R159" s="71" t="str">
        <f>+IFERROR(VLOOKUP(#REF!&amp;"-"&amp;ROW()-109,[1]ワークシート!$F$2:$BW$498,52,0),"")</f>
        <v/>
      </c>
      <c r="S159" s="71"/>
      <c r="T159" s="71"/>
      <c r="U159" s="66" t="str">
        <f>+IFERROR(VLOOKUP(#REF!&amp;"-"&amp;ROW()-109,[1]ワークシート!$F$2:$BW$498,57,0),"")</f>
        <v/>
      </c>
      <c r="V159" s="66"/>
      <c r="W159" s="66" t="str">
        <f>+IFERROR(VLOOKUP(#REF!&amp;"-"&amp;ROW()-109,[1]ワークシート!$F$2:$BW$498,58,0),"")</f>
        <v/>
      </c>
      <c r="X159" s="66"/>
      <c r="Y159" s="66"/>
      <c r="Z159" s="45" t="str">
        <f t="shared" si="3"/>
        <v/>
      </c>
      <c r="AA159" s="45"/>
      <c r="AB159" s="8" t="str">
        <f>+IFERROR(IF(VLOOKUP(#REF!&amp;"-"&amp;ROW()-109,[1]ワークシート!$F$2:$BW$498,10,0)="","",VLOOKUP(#REF!&amp;"-"&amp;ROW()-109,[1]ワークシート!$F$2:$BW$498,10,0)),"")</f>
        <v/>
      </c>
      <c r="AC159" s="18"/>
      <c r="AD159" s="126" t="str">
        <f>+IFERROR(VLOOKUP(#REF!&amp;"-"&amp;ROW()-109,[1]ワークシート!$F$2:$BW$498,62,0),"")</f>
        <v/>
      </c>
      <c r="AE159" s="126"/>
      <c r="AF159" s="45" t="str">
        <f t="shared" si="4"/>
        <v/>
      </c>
      <c r="AG159" s="45"/>
      <c r="AH159" s="45" t="str">
        <f>+IFERROR(IF(VLOOKUP(#REF!&amp;"-"&amp;ROW()-109,[1]ワークシート!$F$2:$BW$498,63,0)="","",VLOOKUP(#REF!&amp;"-"&amp;ROW()-109,[1]ワークシート!$F$2:$BW$498,63,0)),"")</f>
        <v/>
      </c>
      <c r="AI159" s="45"/>
      <c r="AK159" s="135">
        <v>79</v>
      </c>
      <c r="AL159" s="135" t="str">
        <f t="shared" si="5"/>
        <v>79</v>
      </c>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row>
    <row r="160" spans="1:71" ht="35.1" hidden="1" customHeight="1">
      <c r="A160" s="2"/>
      <c r="B160" s="8" t="str">
        <f>+IFERROR(VLOOKUP(#REF!&amp;"-"&amp;ROW()-109,[1]ワークシート!$F$2:$BW$498,6,0),"")</f>
        <v/>
      </c>
      <c r="C160" s="18"/>
      <c r="D160" s="8" t="str">
        <f>+IFERROR(IF(VLOOKUP(#REF!&amp;"-"&amp;ROW()-109,[1]ワークシート!$F$2:$BW$498,7,0)="","",VLOOKUP(#REF!&amp;"-"&amp;ROW()-109,[1]ワークシート!$F$2:$BW$498,7,0)),"")</f>
        <v/>
      </c>
      <c r="E160" s="18"/>
      <c r="F160" s="8" t="str">
        <f>+IFERROR(VLOOKUP(#REF!&amp;"-"&amp;ROW()-109,[1]ワークシート!$F$2:$BW$498,8,0),"")</f>
        <v/>
      </c>
      <c r="G160" s="18"/>
      <c r="H160" s="45" t="str">
        <f>+IFERROR(VLOOKUP(#REF!&amp;"-"&amp;ROW()-109,[1]ワークシート!$F$2:$BW$498,9,0),"")</f>
        <v/>
      </c>
      <c r="I16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60" s="49"/>
      <c r="K160" s="8" t="str">
        <f>+IFERROR(VLOOKUP(#REF!&amp;"-"&amp;ROW()-109,[1]ワークシート!$F$2:$BW$498,16,0),"")</f>
        <v/>
      </c>
      <c r="L160" s="29"/>
      <c r="M160" s="18"/>
      <c r="N160" s="52" t="str">
        <f>+IFERROR(VLOOKUP(#REF!&amp;"-"&amp;ROW()-109,[1]ワークシート!$F$2:$BW$498,21,0),"")</f>
        <v/>
      </c>
      <c r="O160" s="62"/>
      <c r="P160" s="66" t="str">
        <f>+IFERROR(VLOOKUP(#REF!&amp;"-"&amp;ROW()-109,[1]ワークシート!$F$2:$BW$498,22,0),"")</f>
        <v/>
      </c>
      <c r="Q160" s="66"/>
      <c r="R160" s="71" t="str">
        <f>+IFERROR(VLOOKUP(#REF!&amp;"-"&amp;ROW()-109,[1]ワークシート!$F$2:$BW$498,52,0),"")</f>
        <v/>
      </c>
      <c r="S160" s="71"/>
      <c r="T160" s="71"/>
      <c r="U160" s="66" t="str">
        <f>+IFERROR(VLOOKUP(#REF!&amp;"-"&amp;ROW()-109,[1]ワークシート!$F$2:$BW$498,57,0),"")</f>
        <v/>
      </c>
      <c r="V160" s="66"/>
      <c r="W160" s="66" t="str">
        <f>+IFERROR(VLOOKUP(#REF!&amp;"-"&amp;ROW()-109,[1]ワークシート!$F$2:$BW$498,58,0),"")</f>
        <v/>
      </c>
      <c r="X160" s="66"/>
      <c r="Y160" s="66"/>
      <c r="Z160" s="45" t="str">
        <f t="shared" si="3"/>
        <v/>
      </c>
      <c r="AA160" s="45"/>
      <c r="AB160" s="8" t="str">
        <f>+IFERROR(IF(VLOOKUP(#REF!&amp;"-"&amp;ROW()-109,[1]ワークシート!$F$2:$BW$498,10,0)="","",VLOOKUP(#REF!&amp;"-"&amp;ROW()-109,[1]ワークシート!$F$2:$BW$498,10,0)),"")</f>
        <v/>
      </c>
      <c r="AC160" s="18"/>
      <c r="AD160" s="126" t="str">
        <f>+IFERROR(VLOOKUP(#REF!&amp;"-"&amp;ROW()-109,[1]ワークシート!$F$2:$BW$498,62,0),"")</f>
        <v/>
      </c>
      <c r="AE160" s="126"/>
      <c r="AF160" s="45" t="str">
        <f t="shared" si="4"/>
        <v/>
      </c>
      <c r="AG160" s="45"/>
      <c r="AH160" s="45" t="str">
        <f>+IFERROR(IF(VLOOKUP(#REF!&amp;"-"&amp;ROW()-109,[1]ワークシート!$F$2:$BW$498,63,0)="","",VLOOKUP(#REF!&amp;"-"&amp;ROW()-109,[1]ワークシート!$F$2:$BW$498,63,0)),"")</f>
        <v/>
      </c>
      <c r="AI160" s="45"/>
      <c r="AK160" s="135">
        <v>80</v>
      </c>
      <c r="AL160" s="135" t="str">
        <f t="shared" si="5"/>
        <v>80</v>
      </c>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row>
    <row r="161" spans="1:71" ht="35.1" hidden="1" customHeight="1">
      <c r="A161" s="2"/>
      <c r="B161" s="8" t="str">
        <f>+IFERROR(VLOOKUP(#REF!&amp;"-"&amp;ROW()-109,[1]ワークシート!$F$2:$BW$498,6,0),"")</f>
        <v/>
      </c>
      <c r="C161" s="18"/>
      <c r="D161" s="8" t="str">
        <f>+IFERROR(IF(VLOOKUP(#REF!&amp;"-"&amp;ROW()-109,[1]ワークシート!$F$2:$BW$498,7,0)="","",VLOOKUP(#REF!&amp;"-"&amp;ROW()-109,[1]ワークシート!$F$2:$BW$498,7,0)),"")</f>
        <v/>
      </c>
      <c r="E161" s="18"/>
      <c r="F161" s="8" t="str">
        <f>+IFERROR(VLOOKUP(#REF!&amp;"-"&amp;ROW()-109,[1]ワークシート!$F$2:$BW$498,8,0),"")</f>
        <v/>
      </c>
      <c r="G161" s="18"/>
      <c r="H161" s="45" t="str">
        <f>+IFERROR(VLOOKUP(#REF!&amp;"-"&amp;ROW()-109,[1]ワークシート!$F$2:$BW$498,9,0),"")</f>
        <v/>
      </c>
      <c r="I16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61" s="49"/>
      <c r="K161" s="8" t="str">
        <f>+IFERROR(VLOOKUP(#REF!&amp;"-"&amp;ROW()-109,[1]ワークシート!$F$2:$BW$498,16,0),"")</f>
        <v/>
      </c>
      <c r="L161" s="29"/>
      <c r="M161" s="18"/>
      <c r="N161" s="52" t="str">
        <f>+IFERROR(VLOOKUP(#REF!&amp;"-"&amp;ROW()-109,[1]ワークシート!$F$2:$BW$498,21,0),"")</f>
        <v/>
      </c>
      <c r="O161" s="62"/>
      <c r="P161" s="66" t="str">
        <f>+IFERROR(VLOOKUP(#REF!&amp;"-"&amp;ROW()-109,[1]ワークシート!$F$2:$BW$498,22,0),"")</f>
        <v/>
      </c>
      <c r="Q161" s="66"/>
      <c r="R161" s="71" t="str">
        <f>+IFERROR(VLOOKUP(#REF!&amp;"-"&amp;ROW()-109,[1]ワークシート!$F$2:$BW$498,52,0),"")</f>
        <v/>
      </c>
      <c r="S161" s="71"/>
      <c r="T161" s="71"/>
      <c r="U161" s="66" t="str">
        <f>+IFERROR(VLOOKUP(#REF!&amp;"-"&amp;ROW()-109,[1]ワークシート!$F$2:$BW$498,57,0),"")</f>
        <v/>
      </c>
      <c r="V161" s="66"/>
      <c r="W161" s="66" t="str">
        <f>+IFERROR(VLOOKUP(#REF!&amp;"-"&amp;ROW()-109,[1]ワークシート!$F$2:$BW$498,58,0),"")</f>
        <v/>
      </c>
      <c r="X161" s="66"/>
      <c r="Y161" s="66"/>
      <c r="Z161" s="45" t="str">
        <f t="shared" si="3"/>
        <v/>
      </c>
      <c r="AA161" s="45"/>
      <c r="AB161" s="8" t="str">
        <f>+IFERROR(IF(VLOOKUP(#REF!&amp;"-"&amp;ROW()-109,[1]ワークシート!$F$2:$BW$498,10,0)="","",VLOOKUP(#REF!&amp;"-"&amp;ROW()-109,[1]ワークシート!$F$2:$BW$498,10,0)),"")</f>
        <v/>
      </c>
      <c r="AC161" s="18"/>
      <c r="AD161" s="126" t="str">
        <f>+IFERROR(VLOOKUP(#REF!&amp;"-"&amp;ROW()-109,[1]ワークシート!$F$2:$BW$498,62,0),"")</f>
        <v/>
      </c>
      <c r="AE161" s="126"/>
      <c r="AF161" s="45" t="str">
        <f t="shared" si="4"/>
        <v/>
      </c>
      <c r="AG161" s="45"/>
      <c r="AH161" s="45" t="str">
        <f>+IFERROR(IF(VLOOKUP(#REF!&amp;"-"&amp;ROW()-109,[1]ワークシート!$F$2:$BW$498,63,0)="","",VLOOKUP(#REF!&amp;"-"&amp;ROW()-109,[1]ワークシート!$F$2:$BW$498,63,0)),"")</f>
        <v/>
      </c>
      <c r="AI161" s="45"/>
      <c r="AK161" s="135">
        <v>81</v>
      </c>
      <c r="AL161" s="135" t="str">
        <f t="shared" si="5"/>
        <v>81</v>
      </c>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row>
    <row r="162" spans="1:71" ht="35.1" hidden="1" customHeight="1">
      <c r="A162" s="2"/>
      <c r="B162" s="8" t="str">
        <f>+IFERROR(VLOOKUP(#REF!&amp;"-"&amp;ROW()-109,[1]ワークシート!$F$2:$BW$498,6,0),"")</f>
        <v/>
      </c>
      <c r="C162" s="18"/>
      <c r="D162" s="8" t="str">
        <f>+IFERROR(IF(VLOOKUP(#REF!&amp;"-"&amp;ROW()-109,[1]ワークシート!$F$2:$BW$498,7,0)="","",VLOOKUP(#REF!&amp;"-"&amp;ROW()-109,[1]ワークシート!$F$2:$BW$498,7,0)),"")</f>
        <v/>
      </c>
      <c r="E162" s="18"/>
      <c r="F162" s="8" t="str">
        <f>+IFERROR(VLOOKUP(#REF!&amp;"-"&amp;ROW()-109,[1]ワークシート!$F$2:$BW$498,8,0),"")</f>
        <v/>
      </c>
      <c r="G162" s="18"/>
      <c r="H162" s="45" t="str">
        <f>+IFERROR(VLOOKUP(#REF!&amp;"-"&amp;ROW()-109,[1]ワークシート!$F$2:$BW$498,9,0),"")</f>
        <v/>
      </c>
      <c r="I16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62" s="49"/>
      <c r="K162" s="8" t="str">
        <f>+IFERROR(VLOOKUP(#REF!&amp;"-"&amp;ROW()-109,[1]ワークシート!$F$2:$BW$498,16,0),"")</f>
        <v/>
      </c>
      <c r="L162" s="29"/>
      <c r="M162" s="18"/>
      <c r="N162" s="52" t="str">
        <f>+IFERROR(VLOOKUP(#REF!&amp;"-"&amp;ROW()-109,[1]ワークシート!$F$2:$BW$498,21,0),"")</f>
        <v/>
      </c>
      <c r="O162" s="62"/>
      <c r="P162" s="66" t="str">
        <f>+IFERROR(VLOOKUP(#REF!&amp;"-"&amp;ROW()-109,[1]ワークシート!$F$2:$BW$498,22,0),"")</f>
        <v/>
      </c>
      <c r="Q162" s="66"/>
      <c r="R162" s="71" t="str">
        <f>+IFERROR(VLOOKUP(#REF!&amp;"-"&amp;ROW()-109,[1]ワークシート!$F$2:$BW$498,52,0),"")</f>
        <v/>
      </c>
      <c r="S162" s="71"/>
      <c r="T162" s="71"/>
      <c r="U162" s="66" t="str">
        <f>+IFERROR(VLOOKUP(#REF!&amp;"-"&amp;ROW()-109,[1]ワークシート!$F$2:$BW$498,57,0),"")</f>
        <v/>
      </c>
      <c r="V162" s="66"/>
      <c r="W162" s="66" t="str">
        <f>+IFERROR(VLOOKUP(#REF!&amp;"-"&amp;ROW()-109,[1]ワークシート!$F$2:$BW$498,58,0),"")</f>
        <v/>
      </c>
      <c r="X162" s="66"/>
      <c r="Y162" s="66"/>
      <c r="Z162" s="45" t="str">
        <f t="shared" si="3"/>
        <v/>
      </c>
      <c r="AA162" s="45"/>
      <c r="AB162" s="8" t="str">
        <f>+IFERROR(IF(VLOOKUP(#REF!&amp;"-"&amp;ROW()-109,[1]ワークシート!$F$2:$BW$498,10,0)="","",VLOOKUP(#REF!&amp;"-"&amp;ROW()-109,[1]ワークシート!$F$2:$BW$498,10,0)),"")</f>
        <v/>
      </c>
      <c r="AC162" s="18"/>
      <c r="AD162" s="126" t="str">
        <f>+IFERROR(VLOOKUP(#REF!&amp;"-"&amp;ROW()-109,[1]ワークシート!$F$2:$BW$498,62,0),"")</f>
        <v/>
      </c>
      <c r="AE162" s="126"/>
      <c r="AF162" s="45" t="str">
        <f t="shared" si="4"/>
        <v/>
      </c>
      <c r="AG162" s="45"/>
      <c r="AH162" s="45" t="str">
        <f>+IFERROR(IF(VLOOKUP(#REF!&amp;"-"&amp;ROW()-109,[1]ワークシート!$F$2:$BW$498,63,0)="","",VLOOKUP(#REF!&amp;"-"&amp;ROW()-109,[1]ワークシート!$F$2:$BW$498,63,0)),"")</f>
        <v/>
      </c>
      <c r="AI162" s="45"/>
      <c r="AK162" s="135">
        <v>82</v>
      </c>
      <c r="AL162" s="135" t="str">
        <f t="shared" si="5"/>
        <v>82</v>
      </c>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row>
    <row r="163" spans="1:71" ht="35.1" hidden="1" customHeight="1">
      <c r="A163" s="2"/>
      <c r="B163" s="8" t="str">
        <f>+IFERROR(VLOOKUP(#REF!&amp;"-"&amp;ROW()-109,[1]ワークシート!$F$2:$BW$498,6,0),"")</f>
        <v/>
      </c>
      <c r="C163" s="18"/>
      <c r="D163" s="8" t="str">
        <f>+IFERROR(IF(VLOOKUP(#REF!&amp;"-"&amp;ROW()-109,[1]ワークシート!$F$2:$BW$498,7,0)="","",VLOOKUP(#REF!&amp;"-"&amp;ROW()-109,[1]ワークシート!$F$2:$BW$498,7,0)),"")</f>
        <v/>
      </c>
      <c r="E163" s="18"/>
      <c r="F163" s="8" t="str">
        <f>+IFERROR(VLOOKUP(#REF!&amp;"-"&amp;ROW()-109,[1]ワークシート!$F$2:$BW$498,8,0),"")</f>
        <v/>
      </c>
      <c r="G163" s="18"/>
      <c r="H163" s="45" t="str">
        <f>+IFERROR(VLOOKUP(#REF!&amp;"-"&amp;ROW()-109,[1]ワークシート!$F$2:$BW$498,9,0),"")</f>
        <v/>
      </c>
      <c r="I16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63" s="49"/>
      <c r="K163" s="8" t="str">
        <f>+IFERROR(VLOOKUP(#REF!&amp;"-"&amp;ROW()-109,[1]ワークシート!$F$2:$BW$498,16,0),"")</f>
        <v/>
      </c>
      <c r="L163" s="29"/>
      <c r="M163" s="18"/>
      <c r="N163" s="52" t="str">
        <f>+IFERROR(VLOOKUP(#REF!&amp;"-"&amp;ROW()-109,[1]ワークシート!$F$2:$BW$498,21,0),"")</f>
        <v/>
      </c>
      <c r="O163" s="62"/>
      <c r="P163" s="66" t="str">
        <f>+IFERROR(VLOOKUP(#REF!&amp;"-"&amp;ROW()-109,[1]ワークシート!$F$2:$BW$498,22,0),"")</f>
        <v/>
      </c>
      <c r="Q163" s="66"/>
      <c r="R163" s="71" t="str">
        <f>+IFERROR(VLOOKUP(#REF!&amp;"-"&amp;ROW()-109,[1]ワークシート!$F$2:$BW$498,52,0),"")</f>
        <v/>
      </c>
      <c r="S163" s="71"/>
      <c r="T163" s="71"/>
      <c r="U163" s="66" t="str">
        <f>+IFERROR(VLOOKUP(#REF!&amp;"-"&amp;ROW()-109,[1]ワークシート!$F$2:$BW$498,57,0),"")</f>
        <v/>
      </c>
      <c r="V163" s="66"/>
      <c r="W163" s="66" t="str">
        <f>+IFERROR(VLOOKUP(#REF!&amp;"-"&amp;ROW()-109,[1]ワークシート!$F$2:$BW$498,58,0),"")</f>
        <v/>
      </c>
      <c r="X163" s="66"/>
      <c r="Y163" s="66"/>
      <c r="Z163" s="45" t="str">
        <f t="shared" si="3"/>
        <v/>
      </c>
      <c r="AA163" s="45"/>
      <c r="AB163" s="8" t="str">
        <f>+IFERROR(IF(VLOOKUP(#REF!&amp;"-"&amp;ROW()-109,[1]ワークシート!$F$2:$BW$498,10,0)="","",VLOOKUP(#REF!&amp;"-"&amp;ROW()-109,[1]ワークシート!$F$2:$BW$498,10,0)),"")</f>
        <v/>
      </c>
      <c r="AC163" s="18"/>
      <c r="AD163" s="126" t="str">
        <f>+IFERROR(VLOOKUP(#REF!&amp;"-"&amp;ROW()-109,[1]ワークシート!$F$2:$BW$498,62,0),"")</f>
        <v/>
      </c>
      <c r="AE163" s="126"/>
      <c r="AF163" s="45" t="str">
        <f t="shared" si="4"/>
        <v/>
      </c>
      <c r="AG163" s="45"/>
      <c r="AH163" s="45" t="str">
        <f>+IFERROR(IF(VLOOKUP(#REF!&amp;"-"&amp;ROW()-109,[1]ワークシート!$F$2:$BW$498,63,0)="","",VLOOKUP(#REF!&amp;"-"&amp;ROW()-109,[1]ワークシート!$F$2:$BW$498,63,0)),"")</f>
        <v/>
      </c>
      <c r="AI163" s="45"/>
      <c r="AK163" s="135">
        <v>83</v>
      </c>
      <c r="AL163" s="135" t="str">
        <f t="shared" si="5"/>
        <v>83</v>
      </c>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row>
    <row r="164" spans="1:71" ht="35.1" hidden="1" customHeight="1">
      <c r="A164" s="2"/>
      <c r="B164" s="8" t="str">
        <f>+IFERROR(VLOOKUP(#REF!&amp;"-"&amp;ROW()-109,[1]ワークシート!$F$2:$BW$498,6,0),"")</f>
        <v/>
      </c>
      <c r="C164" s="18"/>
      <c r="D164" s="8" t="str">
        <f>+IFERROR(IF(VLOOKUP(#REF!&amp;"-"&amp;ROW()-109,[1]ワークシート!$F$2:$BW$498,7,0)="","",VLOOKUP(#REF!&amp;"-"&amp;ROW()-109,[1]ワークシート!$F$2:$BW$498,7,0)),"")</f>
        <v/>
      </c>
      <c r="E164" s="18"/>
      <c r="F164" s="8" t="str">
        <f>+IFERROR(VLOOKUP(#REF!&amp;"-"&amp;ROW()-109,[1]ワークシート!$F$2:$BW$498,8,0),"")</f>
        <v/>
      </c>
      <c r="G164" s="18"/>
      <c r="H164" s="45" t="str">
        <f>+IFERROR(VLOOKUP(#REF!&amp;"-"&amp;ROW()-109,[1]ワークシート!$F$2:$BW$498,9,0),"")</f>
        <v/>
      </c>
      <c r="I16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64" s="49"/>
      <c r="K164" s="8" t="str">
        <f>+IFERROR(VLOOKUP(#REF!&amp;"-"&amp;ROW()-109,[1]ワークシート!$F$2:$BW$498,16,0),"")</f>
        <v/>
      </c>
      <c r="L164" s="29"/>
      <c r="M164" s="18"/>
      <c r="N164" s="52" t="str">
        <f>+IFERROR(VLOOKUP(#REF!&amp;"-"&amp;ROW()-109,[1]ワークシート!$F$2:$BW$498,21,0),"")</f>
        <v/>
      </c>
      <c r="O164" s="62"/>
      <c r="P164" s="66" t="str">
        <f>+IFERROR(VLOOKUP(#REF!&amp;"-"&amp;ROW()-109,[1]ワークシート!$F$2:$BW$498,22,0),"")</f>
        <v/>
      </c>
      <c r="Q164" s="66"/>
      <c r="R164" s="71" t="str">
        <f>+IFERROR(VLOOKUP(#REF!&amp;"-"&amp;ROW()-109,[1]ワークシート!$F$2:$BW$498,52,0),"")</f>
        <v/>
      </c>
      <c r="S164" s="71"/>
      <c r="T164" s="71"/>
      <c r="U164" s="66" t="str">
        <f>+IFERROR(VLOOKUP(#REF!&amp;"-"&amp;ROW()-109,[1]ワークシート!$F$2:$BW$498,57,0),"")</f>
        <v/>
      </c>
      <c r="V164" s="66"/>
      <c r="W164" s="66" t="str">
        <f>+IFERROR(VLOOKUP(#REF!&amp;"-"&amp;ROW()-109,[1]ワークシート!$F$2:$BW$498,58,0),"")</f>
        <v/>
      </c>
      <c r="X164" s="66"/>
      <c r="Y164" s="66"/>
      <c r="Z164" s="45" t="str">
        <f t="shared" si="3"/>
        <v/>
      </c>
      <c r="AA164" s="45"/>
      <c r="AB164" s="8" t="str">
        <f>+IFERROR(IF(VLOOKUP(#REF!&amp;"-"&amp;ROW()-109,[1]ワークシート!$F$2:$BW$498,10,0)="","",VLOOKUP(#REF!&amp;"-"&amp;ROW()-109,[1]ワークシート!$F$2:$BW$498,10,0)),"")</f>
        <v/>
      </c>
      <c r="AC164" s="18"/>
      <c r="AD164" s="126" t="str">
        <f>+IFERROR(VLOOKUP(#REF!&amp;"-"&amp;ROW()-109,[1]ワークシート!$F$2:$BW$498,62,0),"")</f>
        <v/>
      </c>
      <c r="AE164" s="126"/>
      <c r="AF164" s="45" t="str">
        <f t="shared" si="4"/>
        <v/>
      </c>
      <c r="AG164" s="45"/>
      <c r="AH164" s="45" t="str">
        <f>+IFERROR(IF(VLOOKUP(#REF!&amp;"-"&amp;ROW()-109,[1]ワークシート!$F$2:$BW$498,63,0)="","",VLOOKUP(#REF!&amp;"-"&amp;ROW()-109,[1]ワークシート!$F$2:$BW$498,63,0)),"")</f>
        <v/>
      </c>
      <c r="AI164" s="45"/>
      <c r="AK164" s="135">
        <v>84</v>
      </c>
      <c r="AL164" s="135" t="str">
        <f t="shared" si="5"/>
        <v>84</v>
      </c>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row>
    <row r="165" spans="1:71" ht="35.1" hidden="1" customHeight="1">
      <c r="A165" s="2"/>
      <c r="B165" s="8" t="str">
        <f>+IFERROR(VLOOKUP(#REF!&amp;"-"&amp;ROW()-109,[1]ワークシート!$F$2:$BW$498,6,0),"")</f>
        <v/>
      </c>
      <c r="C165" s="18"/>
      <c r="D165" s="8" t="str">
        <f>+IFERROR(IF(VLOOKUP(#REF!&amp;"-"&amp;ROW()-109,[1]ワークシート!$F$2:$BW$498,7,0)="","",VLOOKUP(#REF!&amp;"-"&amp;ROW()-109,[1]ワークシート!$F$2:$BW$498,7,0)),"")</f>
        <v/>
      </c>
      <c r="E165" s="18"/>
      <c r="F165" s="8" t="str">
        <f>+IFERROR(VLOOKUP(#REF!&amp;"-"&amp;ROW()-109,[1]ワークシート!$F$2:$BW$498,8,0),"")</f>
        <v/>
      </c>
      <c r="G165" s="18"/>
      <c r="H165" s="45" t="str">
        <f>+IFERROR(VLOOKUP(#REF!&amp;"-"&amp;ROW()-109,[1]ワークシート!$F$2:$BW$498,9,0),"")</f>
        <v/>
      </c>
      <c r="I16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65" s="49"/>
      <c r="K165" s="8" t="str">
        <f>+IFERROR(VLOOKUP(#REF!&amp;"-"&amp;ROW()-109,[1]ワークシート!$F$2:$BW$498,16,0),"")</f>
        <v/>
      </c>
      <c r="L165" s="29"/>
      <c r="M165" s="18"/>
      <c r="N165" s="52" t="str">
        <f>+IFERROR(VLOOKUP(#REF!&amp;"-"&amp;ROW()-109,[1]ワークシート!$F$2:$BW$498,21,0),"")</f>
        <v/>
      </c>
      <c r="O165" s="62"/>
      <c r="P165" s="66" t="str">
        <f>+IFERROR(VLOOKUP(#REF!&amp;"-"&amp;ROW()-109,[1]ワークシート!$F$2:$BW$498,22,0),"")</f>
        <v/>
      </c>
      <c r="Q165" s="66"/>
      <c r="R165" s="71" t="str">
        <f>+IFERROR(VLOOKUP(#REF!&amp;"-"&amp;ROW()-109,[1]ワークシート!$F$2:$BW$498,52,0),"")</f>
        <v/>
      </c>
      <c r="S165" s="71"/>
      <c r="T165" s="71"/>
      <c r="U165" s="66" t="str">
        <f>+IFERROR(VLOOKUP(#REF!&amp;"-"&amp;ROW()-109,[1]ワークシート!$F$2:$BW$498,57,0),"")</f>
        <v/>
      </c>
      <c r="V165" s="66"/>
      <c r="W165" s="66" t="str">
        <f>+IFERROR(VLOOKUP(#REF!&amp;"-"&amp;ROW()-109,[1]ワークシート!$F$2:$BW$498,58,0),"")</f>
        <v/>
      </c>
      <c r="X165" s="66"/>
      <c r="Y165" s="66"/>
      <c r="Z165" s="45" t="str">
        <f t="shared" si="3"/>
        <v/>
      </c>
      <c r="AA165" s="45"/>
      <c r="AB165" s="8" t="str">
        <f>+IFERROR(IF(VLOOKUP(#REF!&amp;"-"&amp;ROW()-109,[1]ワークシート!$F$2:$BW$498,10,0)="","",VLOOKUP(#REF!&amp;"-"&amp;ROW()-109,[1]ワークシート!$F$2:$BW$498,10,0)),"")</f>
        <v/>
      </c>
      <c r="AC165" s="18"/>
      <c r="AD165" s="126" t="str">
        <f>+IFERROR(VLOOKUP(#REF!&amp;"-"&amp;ROW()-109,[1]ワークシート!$F$2:$BW$498,62,0),"")</f>
        <v/>
      </c>
      <c r="AE165" s="126"/>
      <c r="AF165" s="45" t="str">
        <f t="shared" si="4"/>
        <v/>
      </c>
      <c r="AG165" s="45"/>
      <c r="AH165" s="45" t="str">
        <f>+IFERROR(IF(VLOOKUP(#REF!&amp;"-"&amp;ROW()-109,[1]ワークシート!$F$2:$BW$498,63,0)="","",VLOOKUP(#REF!&amp;"-"&amp;ROW()-109,[1]ワークシート!$F$2:$BW$498,63,0)),"")</f>
        <v/>
      </c>
      <c r="AI165" s="45"/>
      <c r="AK165" s="135">
        <v>85</v>
      </c>
      <c r="AL165" s="135" t="str">
        <f t="shared" si="5"/>
        <v>85</v>
      </c>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row>
    <row r="166" spans="1:71" ht="35.1" hidden="1" customHeight="1">
      <c r="A166" s="2"/>
      <c r="B166" s="8" t="str">
        <f>+IFERROR(VLOOKUP(#REF!&amp;"-"&amp;ROW()-109,[1]ワークシート!$F$2:$BW$498,6,0),"")</f>
        <v/>
      </c>
      <c r="C166" s="18"/>
      <c r="D166" s="8" t="str">
        <f>+IFERROR(IF(VLOOKUP(#REF!&amp;"-"&amp;ROW()-109,[1]ワークシート!$F$2:$BW$498,7,0)="","",VLOOKUP(#REF!&amp;"-"&amp;ROW()-109,[1]ワークシート!$F$2:$BW$498,7,0)),"")</f>
        <v/>
      </c>
      <c r="E166" s="18"/>
      <c r="F166" s="8" t="str">
        <f>+IFERROR(VLOOKUP(#REF!&amp;"-"&amp;ROW()-109,[1]ワークシート!$F$2:$BW$498,8,0),"")</f>
        <v/>
      </c>
      <c r="G166" s="18"/>
      <c r="H166" s="45" t="str">
        <f>+IFERROR(VLOOKUP(#REF!&amp;"-"&amp;ROW()-109,[1]ワークシート!$F$2:$BW$498,9,0),"")</f>
        <v/>
      </c>
      <c r="I16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66" s="49"/>
      <c r="K166" s="8" t="str">
        <f>+IFERROR(VLOOKUP(#REF!&amp;"-"&amp;ROW()-109,[1]ワークシート!$F$2:$BW$498,16,0),"")</f>
        <v/>
      </c>
      <c r="L166" s="29"/>
      <c r="M166" s="18"/>
      <c r="N166" s="52" t="str">
        <f>+IFERROR(VLOOKUP(#REF!&amp;"-"&amp;ROW()-109,[1]ワークシート!$F$2:$BW$498,21,0),"")</f>
        <v/>
      </c>
      <c r="O166" s="62"/>
      <c r="P166" s="66" t="str">
        <f>+IFERROR(VLOOKUP(#REF!&amp;"-"&amp;ROW()-109,[1]ワークシート!$F$2:$BW$498,22,0),"")</f>
        <v/>
      </c>
      <c r="Q166" s="66"/>
      <c r="R166" s="71" t="str">
        <f>+IFERROR(VLOOKUP(#REF!&amp;"-"&amp;ROW()-109,[1]ワークシート!$F$2:$BW$498,52,0),"")</f>
        <v/>
      </c>
      <c r="S166" s="71"/>
      <c r="T166" s="71"/>
      <c r="U166" s="66" t="str">
        <f>+IFERROR(VLOOKUP(#REF!&amp;"-"&amp;ROW()-109,[1]ワークシート!$F$2:$BW$498,57,0),"")</f>
        <v/>
      </c>
      <c r="V166" s="66"/>
      <c r="W166" s="66" t="str">
        <f>+IFERROR(VLOOKUP(#REF!&amp;"-"&amp;ROW()-109,[1]ワークシート!$F$2:$BW$498,58,0),"")</f>
        <v/>
      </c>
      <c r="X166" s="66"/>
      <c r="Y166" s="66"/>
      <c r="Z166" s="45" t="str">
        <f t="shared" si="3"/>
        <v/>
      </c>
      <c r="AA166" s="45"/>
      <c r="AB166" s="8" t="str">
        <f>+IFERROR(IF(VLOOKUP(#REF!&amp;"-"&amp;ROW()-109,[1]ワークシート!$F$2:$BW$498,10,0)="","",VLOOKUP(#REF!&amp;"-"&amp;ROW()-109,[1]ワークシート!$F$2:$BW$498,10,0)),"")</f>
        <v/>
      </c>
      <c r="AC166" s="18"/>
      <c r="AD166" s="126" t="str">
        <f>+IFERROR(VLOOKUP(#REF!&amp;"-"&amp;ROW()-109,[1]ワークシート!$F$2:$BW$498,62,0),"")</f>
        <v/>
      </c>
      <c r="AE166" s="126"/>
      <c r="AF166" s="45" t="str">
        <f t="shared" si="4"/>
        <v/>
      </c>
      <c r="AG166" s="45"/>
      <c r="AH166" s="45" t="str">
        <f>+IFERROR(IF(VLOOKUP(#REF!&amp;"-"&amp;ROW()-109,[1]ワークシート!$F$2:$BW$498,63,0)="","",VLOOKUP(#REF!&amp;"-"&amp;ROW()-109,[1]ワークシート!$F$2:$BW$498,63,0)),"")</f>
        <v/>
      </c>
      <c r="AI166" s="45"/>
      <c r="AK166" s="135">
        <v>86</v>
      </c>
      <c r="AL166" s="135" t="str">
        <f t="shared" si="5"/>
        <v>86</v>
      </c>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row>
    <row r="167" spans="1:71" ht="35.1" hidden="1" customHeight="1">
      <c r="A167" s="2"/>
      <c r="B167" s="8" t="str">
        <f>+IFERROR(VLOOKUP(#REF!&amp;"-"&amp;ROW()-109,[1]ワークシート!$F$2:$BW$498,6,0),"")</f>
        <v/>
      </c>
      <c r="C167" s="18"/>
      <c r="D167" s="8" t="str">
        <f>+IFERROR(IF(VLOOKUP(#REF!&amp;"-"&amp;ROW()-109,[1]ワークシート!$F$2:$BW$498,7,0)="","",VLOOKUP(#REF!&amp;"-"&amp;ROW()-109,[1]ワークシート!$F$2:$BW$498,7,0)),"")</f>
        <v/>
      </c>
      <c r="E167" s="18"/>
      <c r="F167" s="8" t="str">
        <f>+IFERROR(VLOOKUP(#REF!&amp;"-"&amp;ROW()-109,[1]ワークシート!$F$2:$BW$498,8,0),"")</f>
        <v/>
      </c>
      <c r="G167" s="18"/>
      <c r="H167" s="45" t="str">
        <f>+IFERROR(VLOOKUP(#REF!&amp;"-"&amp;ROW()-109,[1]ワークシート!$F$2:$BW$498,9,0),"")</f>
        <v/>
      </c>
      <c r="I16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67" s="49"/>
      <c r="K167" s="8" t="str">
        <f>+IFERROR(VLOOKUP(#REF!&amp;"-"&amp;ROW()-109,[1]ワークシート!$F$2:$BW$498,16,0),"")</f>
        <v/>
      </c>
      <c r="L167" s="29"/>
      <c r="M167" s="18"/>
      <c r="N167" s="52" t="str">
        <f>+IFERROR(VLOOKUP(#REF!&amp;"-"&amp;ROW()-109,[1]ワークシート!$F$2:$BW$498,21,0),"")</f>
        <v/>
      </c>
      <c r="O167" s="62"/>
      <c r="P167" s="66" t="str">
        <f>+IFERROR(VLOOKUP(#REF!&amp;"-"&amp;ROW()-109,[1]ワークシート!$F$2:$BW$498,22,0),"")</f>
        <v/>
      </c>
      <c r="Q167" s="66"/>
      <c r="R167" s="71" t="str">
        <f>+IFERROR(VLOOKUP(#REF!&amp;"-"&amp;ROW()-109,[1]ワークシート!$F$2:$BW$498,52,0),"")</f>
        <v/>
      </c>
      <c r="S167" s="71"/>
      <c r="T167" s="71"/>
      <c r="U167" s="66" t="str">
        <f>+IFERROR(VLOOKUP(#REF!&amp;"-"&amp;ROW()-109,[1]ワークシート!$F$2:$BW$498,57,0),"")</f>
        <v/>
      </c>
      <c r="V167" s="66"/>
      <c r="W167" s="66" t="str">
        <f>+IFERROR(VLOOKUP(#REF!&amp;"-"&amp;ROW()-109,[1]ワークシート!$F$2:$BW$498,58,0),"")</f>
        <v/>
      </c>
      <c r="X167" s="66"/>
      <c r="Y167" s="66"/>
      <c r="Z167" s="45" t="str">
        <f t="shared" si="3"/>
        <v/>
      </c>
      <c r="AA167" s="45"/>
      <c r="AB167" s="8" t="str">
        <f>+IFERROR(IF(VLOOKUP(#REF!&amp;"-"&amp;ROW()-109,[1]ワークシート!$F$2:$BW$498,10,0)="","",VLOOKUP(#REF!&amp;"-"&amp;ROW()-109,[1]ワークシート!$F$2:$BW$498,10,0)),"")</f>
        <v/>
      </c>
      <c r="AC167" s="18"/>
      <c r="AD167" s="126" t="str">
        <f>+IFERROR(VLOOKUP(#REF!&amp;"-"&amp;ROW()-109,[1]ワークシート!$F$2:$BW$498,62,0),"")</f>
        <v/>
      </c>
      <c r="AE167" s="126"/>
      <c r="AF167" s="45" t="str">
        <f t="shared" si="4"/>
        <v/>
      </c>
      <c r="AG167" s="45"/>
      <c r="AH167" s="45" t="str">
        <f>+IFERROR(IF(VLOOKUP(#REF!&amp;"-"&amp;ROW()-109,[1]ワークシート!$F$2:$BW$498,63,0)="","",VLOOKUP(#REF!&amp;"-"&amp;ROW()-109,[1]ワークシート!$F$2:$BW$498,63,0)),"")</f>
        <v/>
      </c>
      <c r="AI167" s="45"/>
      <c r="AK167" s="135">
        <v>87</v>
      </c>
      <c r="AL167" s="135" t="str">
        <f t="shared" si="5"/>
        <v>87</v>
      </c>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row>
    <row r="168" spans="1:71" ht="35.1" hidden="1" customHeight="1">
      <c r="A168" s="2"/>
      <c r="B168" s="8" t="str">
        <f>+IFERROR(VLOOKUP(#REF!&amp;"-"&amp;ROW()-109,[1]ワークシート!$F$2:$BW$498,6,0),"")</f>
        <v/>
      </c>
      <c r="C168" s="18"/>
      <c r="D168" s="8" t="str">
        <f>+IFERROR(IF(VLOOKUP(#REF!&amp;"-"&amp;ROW()-109,[1]ワークシート!$F$2:$BW$498,7,0)="","",VLOOKUP(#REF!&amp;"-"&amp;ROW()-109,[1]ワークシート!$F$2:$BW$498,7,0)),"")</f>
        <v/>
      </c>
      <c r="E168" s="18"/>
      <c r="F168" s="8" t="str">
        <f>+IFERROR(VLOOKUP(#REF!&amp;"-"&amp;ROW()-109,[1]ワークシート!$F$2:$BW$498,8,0),"")</f>
        <v/>
      </c>
      <c r="G168" s="18"/>
      <c r="H168" s="45" t="str">
        <f>+IFERROR(VLOOKUP(#REF!&amp;"-"&amp;ROW()-109,[1]ワークシート!$F$2:$BW$498,9,0),"")</f>
        <v/>
      </c>
      <c r="I16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68" s="49"/>
      <c r="K168" s="8" t="str">
        <f>+IFERROR(VLOOKUP(#REF!&amp;"-"&amp;ROW()-109,[1]ワークシート!$F$2:$BW$498,16,0),"")</f>
        <v/>
      </c>
      <c r="L168" s="29"/>
      <c r="M168" s="18"/>
      <c r="N168" s="52" t="str">
        <f>+IFERROR(VLOOKUP(#REF!&amp;"-"&amp;ROW()-109,[1]ワークシート!$F$2:$BW$498,21,0),"")</f>
        <v/>
      </c>
      <c r="O168" s="62"/>
      <c r="P168" s="66" t="str">
        <f>+IFERROR(VLOOKUP(#REF!&amp;"-"&amp;ROW()-109,[1]ワークシート!$F$2:$BW$498,22,0),"")</f>
        <v/>
      </c>
      <c r="Q168" s="66"/>
      <c r="R168" s="71" t="str">
        <f>+IFERROR(VLOOKUP(#REF!&amp;"-"&amp;ROW()-109,[1]ワークシート!$F$2:$BW$498,52,0),"")</f>
        <v/>
      </c>
      <c r="S168" s="71"/>
      <c r="T168" s="71"/>
      <c r="U168" s="66" t="str">
        <f>+IFERROR(VLOOKUP(#REF!&amp;"-"&amp;ROW()-109,[1]ワークシート!$F$2:$BW$498,57,0),"")</f>
        <v/>
      </c>
      <c r="V168" s="66"/>
      <c r="W168" s="66" t="str">
        <f>+IFERROR(VLOOKUP(#REF!&amp;"-"&amp;ROW()-109,[1]ワークシート!$F$2:$BW$498,58,0),"")</f>
        <v/>
      </c>
      <c r="X168" s="66"/>
      <c r="Y168" s="66"/>
      <c r="Z168" s="45" t="str">
        <f t="shared" si="3"/>
        <v/>
      </c>
      <c r="AA168" s="45"/>
      <c r="AB168" s="8" t="str">
        <f>+IFERROR(IF(VLOOKUP(#REF!&amp;"-"&amp;ROW()-109,[1]ワークシート!$F$2:$BW$498,10,0)="","",VLOOKUP(#REF!&amp;"-"&amp;ROW()-109,[1]ワークシート!$F$2:$BW$498,10,0)),"")</f>
        <v/>
      </c>
      <c r="AC168" s="18"/>
      <c r="AD168" s="126" t="str">
        <f>+IFERROR(VLOOKUP(#REF!&amp;"-"&amp;ROW()-109,[1]ワークシート!$F$2:$BW$498,62,0),"")</f>
        <v/>
      </c>
      <c r="AE168" s="126"/>
      <c r="AF168" s="45" t="str">
        <f t="shared" si="4"/>
        <v/>
      </c>
      <c r="AG168" s="45"/>
      <c r="AH168" s="45" t="str">
        <f>+IFERROR(IF(VLOOKUP(#REF!&amp;"-"&amp;ROW()-109,[1]ワークシート!$F$2:$BW$498,63,0)="","",VLOOKUP(#REF!&amp;"-"&amp;ROW()-109,[1]ワークシート!$F$2:$BW$498,63,0)),"")</f>
        <v/>
      </c>
      <c r="AI168" s="45"/>
      <c r="AK168" s="135">
        <v>88</v>
      </c>
      <c r="AL168" s="135" t="str">
        <f t="shared" si="5"/>
        <v>88</v>
      </c>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row>
    <row r="169" spans="1:71" ht="35.1" hidden="1" customHeight="1">
      <c r="A169" s="2"/>
      <c r="B169" s="8" t="str">
        <f>+IFERROR(VLOOKUP(#REF!&amp;"-"&amp;ROW()-109,[1]ワークシート!$F$2:$BW$498,6,0),"")</f>
        <v/>
      </c>
      <c r="C169" s="18"/>
      <c r="D169" s="8" t="str">
        <f>+IFERROR(IF(VLOOKUP(#REF!&amp;"-"&amp;ROW()-109,[1]ワークシート!$F$2:$BW$498,7,0)="","",VLOOKUP(#REF!&amp;"-"&amp;ROW()-109,[1]ワークシート!$F$2:$BW$498,7,0)),"")</f>
        <v/>
      </c>
      <c r="E169" s="18"/>
      <c r="F169" s="8" t="str">
        <f>+IFERROR(VLOOKUP(#REF!&amp;"-"&amp;ROW()-109,[1]ワークシート!$F$2:$BW$498,8,0),"")</f>
        <v/>
      </c>
      <c r="G169" s="18"/>
      <c r="H169" s="45" t="str">
        <f>+IFERROR(VLOOKUP(#REF!&amp;"-"&amp;ROW()-109,[1]ワークシート!$F$2:$BW$498,9,0),"")</f>
        <v/>
      </c>
      <c r="I16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69" s="49"/>
      <c r="K169" s="8" t="str">
        <f>+IFERROR(VLOOKUP(#REF!&amp;"-"&amp;ROW()-109,[1]ワークシート!$F$2:$BW$498,16,0),"")</f>
        <v/>
      </c>
      <c r="L169" s="29"/>
      <c r="M169" s="18"/>
      <c r="N169" s="52" t="str">
        <f>+IFERROR(VLOOKUP(#REF!&amp;"-"&amp;ROW()-109,[1]ワークシート!$F$2:$BW$498,21,0),"")</f>
        <v/>
      </c>
      <c r="O169" s="62"/>
      <c r="P169" s="66" t="str">
        <f>+IFERROR(VLOOKUP(#REF!&amp;"-"&amp;ROW()-109,[1]ワークシート!$F$2:$BW$498,22,0),"")</f>
        <v/>
      </c>
      <c r="Q169" s="66"/>
      <c r="R169" s="71" t="str">
        <f>+IFERROR(VLOOKUP(#REF!&amp;"-"&amp;ROW()-109,[1]ワークシート!$F$2:$BW$498,52,0),"")</f>
        <v/>
      </c>
      <c r="S169" s="71"/>
      <c r="T169" s="71"/>
      <c r="U169" s="66" t="str">
        <f>+IFERROR(VLOOKUP(#REF!&amp;"-"&amp;ROW()-109,[1]ワークシート!$F$2:$BW$498,57,0),"")</f>
        <v/>
      </c>
      <c r="V169" s="66"/>
      <c r="W169" s="66" t="str">
        <f>+IFERROR(VLOOKUP(#REF!&amp;"-"&amp;ROW()-109,[1]ワークシート!$F$2:$BW$498,58,0),"")</f>
        <v/>
      </c>
      <c r="X169" s="66"/>
      <c r="Y169" s="66"/>
      <c r="Z169" s="45" t="str">
        <f t="shared" si="3"/>
        <v/>
      </c>
      <c r="AA169" s="45"/>
      <c r="AB169" s="8" t="str">
        <f>+IFERROR(IF(VLOOKUP(#REF!&amp;"-"&amp;ROW()-109,[1]ワークシート!$F$2:$BW$498,10,0)="","",VLOOKUP(#REF!&amp;"-"&amp;ROW()-109,[1]ワークシート!$F$2:$BW$498,10,0)),"")</f>
        <v/>
      </c>
      <c r="AC169" s="18"/>
      <c r="AD169" s="126" t="str">
        <f>+IFERROR(VLOOKUP(#REF!&amp;"-"&amp;ROW()-109,[1]ワークシート!$F$2:$BW$498,62,0),"")</f>
        <v/>
      </c>
      <c r="AE169" s="126"/>
      <c r="AF169" s="45" t="str">
        <f t="shared" si="4"/>
        <v/>
      </c>
      <c r="AG169" s="45"/>
      <c r="AH169" s="45" t="str">
        <f>+IFERROR(IF(VLOOKUP(#REF!&amp;"-"&amp;ROW()-109,[1]ワークシート!$F$2:$BW$498,63,0)="","",VLOOKUP(#REF!&amp;"-"&amp;ROW()-109,[1]ワークシート!$F$2:$BW$498,63,0)),"")</f>
        <v/>
      </c>
      <c r="AI169" s="45"/>
      <c r="AK169" s="135">
        <v>89</v>
      </c>
      <c r="AL169" s="135" t="str">
        <f t="shared" si="5"/>
        <v>89</v>
      </c>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row>
    <row r="170" spans="1:71" ht="35.1" hidden="1" customHeight="1">
      <c r="A170" s="2"/>
      <c r="B170" s="8" t="str">
        <f>+IFERROR(VLOOKUP(#REF!&amp;"-"&amp;ROW()-109,[1]ワークシート!$F$2:$BW$498,6,0),"")</f>
        <v/>
      </c>
      <c r="C170" s="18"/>
      <c r="D170" s="8" t="str">
        <f>+IFERROR(IF(VLOOKUP(#REF!&amp;"-"&amp;ROW()-109,[1]ワークシート!$F$2:$BW$498,7,0)="","",VLOOKUP(#REF!&amp;"-"&amp;ROW()-109,[1]ワークシート!$F$2:$BW$498,7,0)),"")</f>
        <v/>
      </c>
      <c r="E170" s="18"/>
      <c r="F170" s="8" t="str">
        <f>+IFERROR(VLOOKUP(#REF!&amp;"-"&amp;ROW()-109,[1]ワークシート!$F$2:$BW$498,8,0),"")</f>
        <v/>
      </c>
      <c r="G170" s="18"/>
      <c r="H170" s="45" t="str">
        <f>+IFERROR(VLOOKUP(#REF!&amp;"-"&amp;ROW()-109,[1]ワークシート!$F$2:$BW$498,9,0),"")</f>
        <v/>
      </c>
      <c r="I17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70" s="49"/>
      <c r="K170" s="8" t="str">
        <f>+IFERROR(VLOOKUP(#REF!&amp;"-"&amp;ROW()-109,[1]ワークシート!$F$2:$BW$498,16,0),"")</f>
        <v/>
      </c>
      <c r="L170" s="29"/>
      <c r="M170" s="18"/>
      <c r="N170" s="52" t="str">
        <f>+IFERROR(VLOOKUP(#REF!&amp;"-"&amp;ROW()-109,[1]ワークシート!$F$2:$BW$498,21,0),"")</f>
        <v/>
      </c>
      <c r="O170" s="62"/>
      <c r="P170" s="66" t="str">
        <f>+IFERROR(VLOOKUP(#REF!&amp;"-"&amp;ROW()-109,[1]ワークシート!$F$2:$BW$498,22,0),"")</f>
        <v/>
      </c>
      <c r="Q170" s="66"/>
      <c r="R170" s="71" t="str">
        <f>+IFERROR(VLOOKUP(#REF!&amp;"-"&amp;ROW()-109,[1]ワークシート!$F$2:$BW$498,52,0),"")</f>
        <v/>
      </c>
      <c r="S170" s="71"/>
      <c r="T170" s="71"/>
      <c r="U170" s="66" t="str">
        <f>+IFERROR(VLOOKUP(#REF!&amp;"-"&amp;ROW()-109,[1]ワークシート!$F$2:$BW$498,57,0),"")</f>
        <v/>
      </c>
      <c r="V170" s="66"/>
      <c r="W170" s="66" t="str">
        <f>+IFERROR(VLOOKUP(#REF!&amp;"-"&amp;ROW()-109,[1]ワークシート!$F$2:$BW$498,58,0),"")</f>
        <v/>
      </c>
      <c r="X170" s="66"/>
      <c r="Y170" s="66"/>
      <c r="Z170" s="45" t="str">
        <f t="shared" si="3"/>
        <v/>
      </c>
      <c r="AA170" s="45"/>
      <c r="AB170" s="8" t="str">
        <f>+IFERROR(IF(VLOOKUP(#REF!&amp;"-"&amp;ROW()-109,[1]ワークシート!$F$2:$BW$498,10,0)="","",VLOOKUP(#REF!&amp;"-"&amp;ROW()-109,[1]ワークシート!$F$2:$BW$498,10,0)),"")</f>
        <v/>
      </c>
      <c r="AC170" s="18"/>
      <c r="AD170" s="126" t="str">
        <f>+IFERROR(VLOOKUP(#REF!&amp;"-"&amp;ROW()-109,[1]ワークシート!$F$2:$BW$498,62,0),"")</f>
        <v/>
      </c>
      <c r="AE170" s="126"/>
      <c r="AF170" s="45" t="str">
        <f t="shared" si="4"/>
        <v/>
      </c>
      <c r="AG170" s="45"/>
      <c r="AH170" s="45" t="str">
        <f>+IFERROR(IF(VLOOKUP(#REF!&amp;"-"&amp;ROW()-109,[1]ワークシート!$F$2:$BW$498,63,0)="","",VLOOKUP(#REF!&amp;"-"&amp;ROW()-109,[1]ワークシート!$F$2:$BW$498,63,0)),"")</f>
        <v/>
      </c>
      <c r="AI170" s="45"/>
      <c r="AK170" s="135">
        <v>90</v>
      </c>
      <c r="AL170" s="135" t="str">
        <f t="shared" si="5"/>
        <v>90</v>
      </c>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row>
    <row r="171" spans="1:71" ht="35.1" hidden="1" customHeight="1">
      <c r="A171" s="2"/>
      <c r="B171" s="8" t="str">
        <f>+IFERROR(VLOOKUP(#REF!&amp;"-"&amp;ROW()-109,[1]ワークシート!$F$2:$BW$498,6,0),"")</f>
        <v/>
      </c>
      <c r="C171" s="18"/>
      <c r="D171" s="8" t="str">
        <f>+IFERROR(IF(VLOOKUP(#REF!&amp;"-"&amp;ROW()-109,[1]ワークシート!$F$2:$BW$498,7,0)="","",VLOOKUP(#REF!&amp;"-"&amp;ROW()-109,[1]ワークシート!$F$2:$BW$498,7,0)),"")</f>
        <v/>
      </c>
      <c r="E171" s="18"/>
      <c r="F171" s="8" t="str">
        <f>+IFERROR(VLOOKUP(#REF!&amp;"-"&amp;ROW()-109,[1]ワークシート!$F$2:$BW$498,8,0),"")</f>
        <v/>
      </c>
      <c r="G171" s="18"/>
      <c r="H171" s="45" t="str">
        <f>+IFERROR(VLOOKUP(#REF!&amp;"-"&amp;ROW()-109,[1]ワークシート!$F$2:$BW$498,9,0),"")</f>
        <v/>
      </c>
      <c r="I17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71" s="49"/>
      <c r="K171" s="8" t="str">
        <f>+IFERROR(VLOOKUP(#REF!&amp;"-"&amp;ROW()-109,[1]ワークシート!$F$2:$BW$498,16,0),"")</f>
        <v/>
      </c>
      <c r="L171" s="29"/>
      <c r="M171" s="18"/>
      <c r="N171" s="52" t="str">
        <f>+IFERROR(VLOOKUP(#REF!&amp;"-"&amp;ROW()-109,[1]ワークシート!$F$2:$BW$498,21,0),"")</f>
        <v/>
      </c>
      <c r="O171" s="62"/>
      <c r="P171" s="66" t="str">
        <f>+IFERROR(VLOOKUP(#REF!&amp;"-"&amp;ROW()-109,[1]ワークシート!$F$2:$BW$498,22,0),"")</f>
        <v/>
      </c>
      <c r="Q171" s="66"/>
      <c r="R171" s="71" t="str">
        <f>+IFERROR(VLOOKUP(#REF!&amp;"-"&amp;ROW()-109,[1]ワークシート!$F$2:$BW$498,52,0),"")</f>
        <v/>
      </c>
      <c r="S171" s="71"/>
      <c r="T171" s="71"/>
      <c r="U171" s="66" t="str">
        <f>+IFERROR(VLOOKUP(#REF!&amp;"-"&amp;ROW()-109,[1]ワークシート!$F$2:$BW$498,57,0),"")</f>
        <v/>
      </c>
      <c r="V171" s="66"/>
      <c r="W171" s="66" t="str">
        <f>+IFERROR(VLOOKUP(#REF!&amp;"-"&amp;ROW()-109,[1]ワークシート!$F$2:$BW$498,58,0),"")</f>
        <v/>
      </c>
      <c r="X171" s="66"/>
      <c r="Y171" s="66"/>
      <c r="Z171" s="45" t="str">
        <f t="shared" si="3"/>
        <v/>
      </c>
      <c r="AA171" s="45"/>
      <c r="AB171" s="8" t="str">
        <f>+IFERROR(IF(VLOOKUP(#REF!&amp;"-"&amp;ROW()-109,[1]ワークシート!$F$2:$BW$498,10,0)="","",VLOOKUP(#REF!&amp;"-"&amp;ROW()-109,[1]ワークシート!$F$2:$BW$498,10,0)),"")</f>
        <v/>
      </c>
      <c r="AC171" s="18"/>
      <c r="AD171" s="126" t="str">
        <f>+IFERROR(VLOOKUP(#REF!&amp;"-"&amp;ROW()-109,[1]ワークシート!$F$2:$BW$498,62,0),"")</f>
        <v/>
      </c>
      <c r="AE171" s="126"/>
      <c r="AF171" s="45" t="str">
        <f t="shared" si="4"/>
        <v/>
      </c>
      <c r="AG171" s="45"/>
      <c r="AH171" s="45" t="str">
        <f>+IFERROR(IF(VLOOKUP(#REF!&amp;"-"&amp;ROW()-109,[1]ワークシート!$F$2:$BW$498,63,0)="","",VLOOKUP(#REF!&amp;"-"&amp;ROW()-109,[1]ワークシート!$F$2:$BW$498,63,0)),"")</f>
        <v/>
      </c>
      <c r="AI171" s="45"/>
      <c r="AK171" s="135">
        <v>91</v>
      </c>
      <c r="AL171" s="135" t="str">
        <f t="shared" si="5"/>
        <v>91</v>
      </c>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row>
    <row r="172" spans="1:71" ht="35.1" hidden="1" customHeight="1">
      <c r="A172" s="2"/>
      <c r="B172" s="8" t="str">
        <f>+IFERROR(VLOOKUP(#REF!&amp;"-"&amp;ROW()-109,[1]ワークシート!$F$2:$BW$498,6,0),"")</f>
        <v/>
      </c>
      <c r="C172" s="18"/>
      <c r="D172" s="8" t="str">
        <f>+IFERROR(IF(VLOOKUP(#REF!&amp;"-"&amp;ROW()-109,[1]ワークシート!$F$2:$BW$498,7,0)="","",VLOOKUP(#REF!&amp;"-"&amp;ROW()-109,[1]ワークシート!$F$2:$BW$498,7,0)),"")</f>
        <v/>
      </c>
      <c r="E172" s="18"/>
      <c r="F172" s="8" t="str">
        <f>+IFERROR(VLOOKUP(#REF!&amp;"-"&amp;ROW()-109,[1]ワークシート!$F$2:$BW$498,8,0),"")</f>
        <v/>
      </c>
      <c r="G172" s="18"/>
      <c r="H172" s="45" t="str">
        <f>+IFERROR(VLOOKUP(#REF!&amp;"-"&amp;ROW()-109,[1]ワークシート!$F$2:$BW$498,9,0),"")</f>
        <v/>
      </c>
      <c r="I17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72" s="49"/>
      <c r="K172" s="8" t="str">
        <f>+IFERROR(VLOOKUP(#REF!&amp;"-"&amp;ROW()-109,[1]ワークシート!$F$2:$BW$498,16,0),"")</f>
        <v/>
      </c>
      <c r="L172" s="29"/>
      <c r="M172" s="18"/>
      <c r="N172" s="52" t="str">
        <f>+IFERROR(VLOOKUP(#REF!&amp;"-"&amp;ROW()-109,[1]ワークシート!$F$2:$BW$498,21,0),"")</f>
        <v/>
      </c>
      <c r="O172" s="62"/>
      <c r="P172" s="66" t="str">
        <f>+IFERROR(VLOOKUP(#REF!&amp;"-"&amp;ROW()-109,[1]ワークシート!$F$2:$BW$498,22,0),"")</f>
        <v/>
      </c>
      <c r="Q172" s="66"/>
      <c r="R172" s="71" t="str">
        <f>+IFERROR(VLOOKUP(#REF!&amp;"-"&amp;ROW()-109,[1]ワークシート!$F$2:$BW$498,52,0),"")</f>
        <v/>
      </c>
      <c r="S172" s="71"/>
      <c r="T172" s="71"/>
      <c r="U172" s="66" t="str">
        <f>+IFERROR(VLOOKUP(#REF!&amp;"-"&amp;ROW()-109,[1]ワークシート!$F$2:$BW$498,57,0),"")</f>
        <v/>
      </c>
      <c r="V172" s="66"/>
      <c r="W172" s="66" t="str">
        <f>+IFERROR(VLOOKUP(#REF!&amp;"-"&amp;ROW()-109,[1]ワークシート!$F$2:$BW$498,58,0),"")</f>
        <v/>
      </c>
      <c r="X172" s="66"/>
      <c r="Y172" s="66"/>
      <c r="Z172" s="45" t="str">
        <f t="shared" si="3"/>
        <v/>
      </c>
      <c r="AA172" s="45"/>
      <c r="AB172" s="8" t="str">
        <f>+IFERROR(IF(VLOOKUP(#REF!&amp;"-"&amp;ROW()-109,[1]ワークシート!$F$2:$BW$498,10,0)="","",VLOOKUP(#REF!&amp;"-"&amp;ROW()-109,[1]ワークシート!$F$2:$BW$498,10,0)),"")</f>
        <v/>
      </c>
      <c r="AC172" s="18"/>
      <c r="AD172" s="126" t="str">
        <f>+IFERROR(VLOOKUP(#REF!&amp;"-"&amp;ROW()-109,[1]ワークシート!$F$2:$BW$498,62,0),"")</f>
        <v/>
      </c>
      <c r="AE172" s="126"/>
      <c r="AF172" s="45" t="str">
        <f t="shared" si="4"/>
        <v/>
      </c>
      <c r="AG172" s="45"/>
      <c r="AH172" s="45" t="str">
        <f>+IFERROR(IF(VLOOKUP(#REF!&amp;"-"&amp;ROW()-109,[1]ワークシート!$F$2:$BW$498,63,0)="","",VLOOKUP(#REF!&amp;"-"&amp;ROW()-109,[1]ワークシート!$F$2:$BW$498,63,0)),"")</f>
        <v/>
      </c>
      <c r="AI172" s="45"/>
      <c r="AK172" s="135">
        <v>92</v>
      </c>
      <c r="AL172" s="135" t="str">
        <f t="shared" si="5"/>
        <v>92</v>
      </c>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row>
    <row r="173" spans="1:71" ht="35.1" hidden="1" customHeight="1">
      <c r="A173" s="2"/>
      <c r="B173" s="8" t="str">
        <f>+IFERROR(VLOOKUP(#REF!&amp;"-"&amp;ROW()-109,[1]ワークシート!$F$2:$BW$498,6,0),"")</f>
        <v/>
      </c>
      <c r="C173" s="18"/>
      <c r="D173" s="8" t="str">
        <f>+IFERROR(IF(VLOOKUP(#REF!&amp;"-"&amp;ROW()-109,[1]ワークシート!$F$2:$BW$498,7,0)="","",VLOOKUP(#REF!&amp;"-"&amp;ROW()-109,[1]ワークシート!$F$2:$BW$498,7,0)),"")</f>
        <v/>
      </c>
      <c r="E173" s="18"/>
      <c r="F173" s="8" t="str">
        <f>+IFERROR(VLOOKUP(#REF!&amp;"-"&amp;ROW()-109,[1]ワークシート!$F$2:$BW$498,8,0),"")</f>
        <v/>
      </c>
      <c r="G173" s="18"/>
      <c r="H173" s="45" t="str">
        <f>+IFERROR(VLOOKUP(#REF!&amp;"-"&amp;ROW()-109,[1]ワークシート!$F$2:$BW$498,9,0),"")</f>
        <v/>
      </c>
      <c r="I17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73" s="49"/>
      <c r="K173" s="8" t="str">
        <f>+IFERROR(VLOOKUP(#REF!&amp;"-"&amp;ROW()-109,[1]ワークシート!$F$2:$BW$498,16,0),"")</f>
        <v/>
      </c>
      <c r="L173" s="29"/>
      <c r="M173" s="18"/>
      <c r="N173" s="52" t="str">
        <f>+IFERROR(VLOOKUP(#REF!&amp;"-"&amp;ROW()-109,[1]ワークシート!$F$2:$BW$498,21,0),"")</f>
        <v/>
      </c>
      <c r="O173" s="62"/>
      <c r="P173" s="66" t="str">
        <f>+IFERROR(VLOOKUP(#REF!&amp;"-"&amp;ROW()-109,[1]ワークシート!$F$2:$BW$498,22,0),"")</f>
        <v/>
      </c>
      <c r="Q173" s="66"/>
      <c r="R173" s="71" t="str">
        <f>+IFERROR(VLOOKUP(#REF!&amp;"-"&amp;ROW()-109,[1]ワークシート!$F$2:$BW$498,52,0),"")</f>
        <v/>
      </c>
      <c r="S173" s="71"/>
      <c r="T173" s="71"/>
      <c r="U173" s="66" t="str">
        <f>+IFERROR(VLOOKUP(#REF!&amp;"-"&amp;ROW()-109,[1]ワークシート!$F$2:$BW$498,57,0),"")</f>
        <v/>
      </c>
      <c r="V173" s="66"/>
      <c r="W173" s="66" t="str">
        <f>+IFERROR(VLOOKUP(#REF!&amp;"-"&amp;ROW()-109,[1]ワークシート!$F$2:$BW$498,58,0),"")</f>
        <v/>
      </c>
      <c r="X173" s="66"/>
      <c r="Y173" s="66"/>
      <c r="Z173" s="45" t="str">
        <f t="shared" si="3"/>
        <v/>
      </c>
      <c r="AA173" s="45"/>
      <c r="AB173" s="8" t="str">
        <f>+IFERROR(IF(VLOOKUP(#REF!&amp;"-"&amp;ROW()-109,[1]ワークシート!$F$2:$BW$498,10,0)="","",VLOOKUP(#REF!&amp;"-"&amp;ROW()-109,[1]ワークシート!$F$2:$BW$498,10,0)),"")</f>
        <v/>
      </c>
      <c r="AC173" s="18"/>
      <c r="AD173" s="126" t="str">
        <f>+IFERROR(VLOOKUP(#REF!&amp;"-"&amp;ROW()-109,[1]ワークシート!$F$2:$BW$498,62,0),"")</f>
        <v/>
      </c>
      <c r="AE173" s="126"/>
      <c r="AF173" s="45" t="str">
        <f t="shared" si="4"/>
        <v/>
      </c>
      <c r="AG173" s="45"/>
      <c r="AH173" s="45" t="str">
        <f>+IFERROR(IF(VLOOKUP(#REF!&amp;"-"&amp;ROW()-109,[1]ワークシート!$F$2:$BW$498,63,0)="","",VLOOKUP(#REF!&amp;"-"&amp;ROW()-109,[1]ワークシート!$F$2:$BW$498,63,0)),"")</f>
        <v/>
      </c>
      <c r="AI173" s="45"/>
      <c r="AK173" s="135">
        <v>93</v>
      </c>
      <c r="AL173" s="135" t="str">
        <f t="shared" si="5"/>
        <v>93</v>
      </c>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row>
    <row r="174" spans="1:71" ht="35.1" hidden="1" customHeight="1">
      <c r="A174" s="2"/>
      <c r="B174" s="8" t="str">
        <f>+IFERROR(VLOOKUP(#REF!&amp;"-"&amp;ROW()-109,[1]ワークシート!$F$2:$BW$498,6,0),"")</f>
        <v/>
      </c>
      <c r="C174" s="18"/>
      <c r="D174" s="8" t="str">
        <f>+IFERROR(IF(VLOOKUP(#REF!&amp;"-"&amp;ROW()-109,[1]ワークシート!$F$2:$BW$498,7,0)="","",VLOOKUP(#REF!&amp;"-"&amp;ROW()-109,[1]ワークシート!$F$2:$BW$498,7,0)),"")</f>
        <v/>
      </c>
      <c r="E174" s="18"/>
      <c r="F174" s="8" t="str">
        <f>+IFERROR(VLOOKUP(#REF!&amp;"-"&amp;ROW()-109,[1]ワークシート!$F$2:$BW$498,8,0),"")</f>
        <v/>
      </c>
      <c r="G174" s="18"/>
      <c r="H174" s="45" t="str">
        <f>+IFERROR(VLOOKUP(#REF!&amp;"-"&amp;ROW()-109,[1]ワークシート!$F$2:$BW$498,9,0),"")</f>
        <v/>
      </c>
      <c r="I17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74" s="49"/>
      <c r="K174" s="8" t="str">
        <f>+IFERROR(VLOOKUP(#REF!&amp;"-"&amp;ROW()-109,[1]ワークシート!$F$2:$BW$498,16,0),"")</f>
        <v/>
      </c>
      <c r="L174" s="29"/>
      <c r="M174" s="18"/>
      <c r="N174" s="52" t="str">
        <f>+IFERROR(VLOOKUP(#REF!&amp;"-"&amp;ROW()-109,[1]ワークシート!$F$2:$BW$498,21,0),"")</f>
        <v/>
      </c>
      <c r="O174" s="62"/>
      <c r="P174" s="66" t="str">
        <f>+IFERROR(VLOOKUP(#REF!&amp;"-"&amp;ROW()-109,[1]ワークシート!$F$2:$BW$498,22,0),"")</f>
        <v/>
      </c>
      <c r="Q174" s="66"/>
      <c r="R174" s="71" t="str">
        <f>+IFERROR(VLOOKUP(#REF!&amp;"-"&amp;ROW()-109,[1]ワークシート!$F$2:$BW$498,52,0),"")</f>
        <v/>
      </c>
      <c r="S174" s="71"/>
      <c r="T174" s="71"/>
      <c r="U174" s="66" t="str">
        <f>+IFERROR(VLOOKUP(#REF!&amp;"-"&amp;ROW()-109,[1]ワークシート!$F$2:$BW$498,57,0),"")</f>
        <v/>
      </c>
      <c r="V174" s="66"/>
      <c r="W174" s="66" t="str">
        <f>+IFERROR(VLOOKUP(#REF!&amp;"-"&amp;ROW()-109,[1]ワークシート!$F$2:$BW$498,58,0),"")</f>
        <v/>
      </c>
      <c r="X174" s="66"/>
      <c r="Y174" s="66"/>
      <c r="Z174" s="45" t="str">
        <f t="shared" si="3"/>
        <v/>
      </c>
      <c r="AA174" s="45"/>
      <c r="AB174" s="8" t="str">
        <f>+IFERROR(IF(VLOOKUP(#REF!&amp;"-"&amp;ROW()-109,[1]ワークシート!$F$2:$BW$498,10,0)="","",VLOOKUP(#REF!&amp;"-"&amp;ROW()-109,[1]ワークシート!$F$2:$BW$498,10,0)),"")</f>
        <v/>
      </c>
      <c r="AC174" s="18"/>
      <c r="AD174" s="126" t="str">
        <f>+IFERROR(VLOOKUP(#REF!&amp;"-"&amp;ROW()-109,[1]ワークシート!$F$2:$BW$498,62,0),"")</f>
        <v/>
      </c>
      <c r="AE174" s="126"/>
      <c r="AF174" s="45" t="str">
        <f t="shared" si="4"/>
        <v/>
      </c>
      <c r="AG174" s="45"/>
      <c r="AH174" s="45" t="str">
        <f>+IFERROR(IF(VLOOKUP(#REF!&amp;"-"&amp;ROW()-109,[1]ワークシート!$F$2:$BW$498,63,0)="","",VLOOKUP(#REF!&amp;"-"&amp;ROW()-109,[1]ワークシート!$F$2:$BW$498,63,0)),"")</f>
        <v/>
      </c>
      <c r="AI174" s="45"/>
      <c r="AK174" s="135">
        <v>94</v>
      </c>
      <c r="AL174" s="135" t="str">
        <f t="shared" si="5"/>
        <v>94</v>
      </c>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row>
    <row r="175" spans="1:71" ht="35.1" hidden="1" customHeight="1">
      <c r="A175" s="2"/>
      <c r="B175" s="8" t="str">
        <f>+IFERROR(VLOOKUP(#REF!&amp;"-"&amp;ROW()-109,[1]ワークシート!$F$2:$BW$498,6,0),"")</f>
        <v/>
      </c>
      <c r="C175" s="18"/>
      <c r="D175" s="8" t="str">
        <f>+IFERROR(IF(VLOOKUP(#REF!&amp;"-"&amp;ROW()-109,[1]ワークシート!$F$2:$BW$498,7,0)="","",VLOOKUP(#REF!&amp;"-"&amp;ROW()-109,[1]ワークシート!$F$2:$BW$498,7,0)),"")</f>
        <v/>
      </c>
      <c r="E175" s="18"/>
      <c r="F175" s="8" t="str">
        <f>+IFERROR(VLOOKUP(#REF!&amp;"-"&amp;ROW()-109,[1]ワークシート!$F$2:$BW$498,8,0),"")</f>
        <v/>
      </c>
      <c r="G175" s="18"/>
      <c r="H175" s="45" t="str">
        <f>+IFERROR(VLOOKUP(#REF!&amp;"-"&amp;ROW()-109,[1]ワークシート!$F$2:$BW$498,9,0),"")</f>
        <v/>
      </c>
      <c r="I17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75" s="49"/>
      <c r="K175" s="8" t="str">
        <f>+IFERROR(VLOOKUP(#REF!&amp;"-"&amp;ROW()-109,[1]ワークシート!$F$2:$BW$498,16,0),"")</f>
        <v/>
      </c>
      <c r="L175" s="29"/>
      <c r="M175" s="18"/>
      <c r="N175" s="52" t="str">
        <f>+IFERROR(VLOOKUP(#REF!&amp;"-"&amp;ROW()-109,[1]ワークシート!$F$2:$BW$498,21,0),"")</f>
        <v/>
      </c>
      <c r="O175" s="62"/>
      <c r="P175" s="66" t="str">
        <f>+IFERROR(VLOOKUP(#REF!&amp;"-"&amp;ROW()-109,[1]ワークシート!$F$2:$BW$498,22,0),"")</f>
        <v/>
      </c>
      <c r="Q175" s="66"/>
      <c r="R175" s="71" t="str">
        <f>+IFERROR(VLOOKUP(#REF!&amp;"-"&amp;ROW()-109,[1]ワークシート!$F$2:$BW$498,52,0),"")</f>
        <v/>
      </c>
      <c r="S175" s="71"/>
      <c r="T175" s="71"/>
      <c r="U175" s="66" t="str">
        <f>+IFERROR(VLOOKUP(#REF!&amp;"-"&amp;ROW()-109,[1]ワークシート!$F$2:$BW$498,57,0),"")</f>
        <v/>
      </c>
      <c r="V175" s="66"/>
      <c r="W175" s="66" t="str">
        <f>+IFERROR(VLOOKUP(#REF!&amp;"-"&amp;ROW()-109,[1]ワークシート!$F$2:$BW$498,58,0),"")</f>
        <v/>
      </c>
      <c r="X175" s="66"/>
      <c r="Y175" s="66"/>
      <c r="Z175" s="45" t="str">
        <f t="shared" si="3"/>
        <v/>
      </c>
      <c r="AA175" s="45"/>
      <c r="AB175" s="8" t="str">
        <f>+IFERROR(IF(VLOOKUP(#REF!&amp;"-"&amp;ROW()-109,[1]ワークシート!$F$2:$BW$498,10,0)="","",VLOOKUP(#REF!&amp;"-"&amp;ROW()-109,[1]ワークシート!$F$2:$BW$498,10,0)),"")</f>
        <v/>
      </c>
      <c r="AC175" s="18"/>
      <c r="AD175" s="126" t="str">
        <f>+IFERROR(VLOOKUP(#REF!&amp;"-"&amp;ROW()-109,[1]ワークシート!$F$2:$BW$498,62,0),"")</f>
        <v/>
      </c>
      <c r="AE175" s="126"/>
      <c r="AF175" s="45" t="str">
        <f t="shared" si="4"/>
        <v/>
      </c>
      <c r="AG175" s="45"/>
      <c r="AH175" s="45" t="str">
        <f>+IFERROR(IF(VLOOKUP(#REF!&amp;"-"&amp;ROW()-109,[1]ワークシート!$F$2:$BW$498,63,0)="","",VLOOKUP(#REF!&amp;"-"&amp;ROW()-109,[1]ワークシート!$F$2:$BW$498,63,0)),"")</f>
        <v/>
      </c>
      <c r="AI175" s="45"/>
      <c r="AK175" s="135">
        <v>95</v>
      </c>
      <c r="AL175" s="135" t="str">
        <f t="shared" si="5"/>
        <v>95</v>
      </c>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row>
    <row r="176" spans="1:71" ht="35.1" hidden="1" customHeight="1">
      <c r="A176" s="2"/>
      <c r="B176" s="8" t="str">
        <f>+IFERROR(VLOOKUP(#REF!&amp;"-"&amp;ROW()-109,[1]ワークシート!$F$2:$BW$498,6,0),"")</f>
        <v/>
      </c>
      <c r="C176" s="18"/>
      <c r="D176" s="8" t="str">
        <f>+IFERROR(IF(VLOOKUP(#REF!&amp;"-"&amp;ROW()-109,[1]ワークシート!$F$2:$BW$498,7,0)="","",VLOOKUP(#REF!&amp;"-"&amp;ROW()-109,[1]ワークシート!$F$2:$BW$498,7,0)),"")</f>
        <v/>
      </c>
      <c r="E176" s="18"/>
      <c r="F176" s="8" t="str">
        <f>+IFERROR(VLOOKUP(#REF!&amp;"-"&amp;ROW()-109,[1]ワークシート!$F$2:$BW$498,8,0),"")</f>
        <v/>
      </c>
      <c r="G176" s="18"/>
      <c r="H176" s="45" t="str">
        <f>+IFERROR(VLOOKUP(#REF!&amp;"-"&amp;ROW()-109,[1]ワークシート!$F$2:$BW$498,9,0),"")</f>
        <v/>
      </c>
      <c r="I17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76" s="49"/>
      <c r="K176" s="8" t="str">
        <f>+IFERROR(VLOOKUP(#REF!&amp;"-"&amp;ROW()-109,[1]ワークシート!$F$2:$BW$498,16,0),"")</f>
        <v/>
      </c>
      <c r="L176" s="29"/>
      <c r="M176" s="18"/>
      <c r="N176" s="52" t="str">
        <f>+IFERROR(VLOOKUP(#REF!&amp;"-"&amp;ROW()-109,[1]ワークシート!$F$2:$BW$498,21,0),"")</f>
        <v/>
      </c>
      <c r="O176" s="62"/>
      <c r="P176" s="66" t="str">
        <f>+IFERROR(VLOOKUP(#REF!&amp;"-"&amp;ROW()-109,[1]ワークシート!$F$2:$BW$498,22,0),"")</f>
        <v/>
      </c>
      <c r="Q176" s="66"/>
      <c r="R176" s="71" t="str">
        <f>+IFERROR(VLOOKUP(#REF!&amp;"-"&amp;ROW()-109,[1]ワークシート!$F$2:$BW$498,52,0),"")</f>
        <v/>
      </c>
      <c r="S176" s="71"/>
      <c r="T176" s="71"/>
      <c r="U176" s="66" t="str">
        <f>+IFERROR(VLOOKUP(#REF!&amp;"-"&amp;ROW()-109,[1]ワークシート!$F$2:$BW$498,57,0),"")</f>
        <v/>
      </c>
      <c r="V176" s="66"/>
      <c r="W176" s="66" t="str">
        <f>+IFERROR(VLOOKUP(#REF!&amp;"-"&amp;ROW()-109,[1]ワークシート!$F$2:$BW$498,58,0),"")</f>
        <v/>
      </c>
      <c r="X176" s="66"/>
      <c r="Y176" s="66"/>
      <c r="Z176" s="45" t="str">
        <f t="shared" si="3"/>
        <v/>
      </c>
      <c r="AA176" s="45"/>
      <c r="AB176" s="8" t="str">
        <f>+IFERROR(IF(VLOOKUP(#REF!&amp;"-"&amp;ROW()-109,[1]ワークシート!$F$2:$BW$498,10,0)="","",VLOOKUP(#REF!&amp;"-"&amp;ROW()-109,[1]ワークシート!$F$2:$BW$498,10,0)),"")</f>
        <v/>
      </c>
      <c r="AC176" s="18"/>
      <c r="AD176" s="126" t="str">
        <f>+IFERROR(VLOOKUP(#REF!&amp;"-"&amp;ROW()-109,[1]ワークシート!$F$2:$BW$498,62,0),"")</f>
        <v/>
      </c>
      <c r="AE176" s="126"/>
      <c r="AF176" s="45" t="str">
        <f t="shared" si="4"/>
        <v/>
      </c>
      <c r="AG176" s="45"/>
      <c r="AH176" s="45" t="str">
        <f>+IFERROR(IF(VLOOKUP(#REF!&amp;"-"&amp;ROW()-109,[1]ワークシート!$F$2:$BW$498,63,0)="","",VLOOKUP(#REF!&amp;"-"&amp;ROW()-109,[1]ワークシート!$F$2:$BW$498,63,0)),"")</f>
        <v/>
      </c>
      <c r="AI176" s="45"/>
      <c r="AK176" s="135">
        <v>96</v>
      </c>
      <c r="AL176" s="135" t="str">
        <f t="shared" si="5"/>
        <v>96</v>
      </c>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row>
    <row r="177" spans="1:71" ht="35.1" hidden="1" customHeight="1">
      <c r="A177" s="2"/>
      <c r="B177" s="8" t="str">
        <f>+IFERROR(VLOOKUP(#REF!&amp;"-"&amp;ROW()-109,[1]ワークシート!$F$2:$BW$498,6,0),"")</f>
        <v/>
      </c>
      <c r="C177" s="18"/>
      <c r="D177" s="8" t="str">
        <f>+IFERROR(IF(VLOOKUP(#REF!&amp;"-"&amp;ROW()-109,[1]ワークシート!$F$2:$BW$498,7,0)="","",VLOOKUP(#REF!&amp;"-"&amp;ROW()-109,[1]ワークシート!$F$2:$BW$498,7,0)),"")</f>
        <v/>
      </c>
      <c r="E177" s="18"/>
      <c r="F177" s="8" t="str">
        <f>+IFERROR(VLOOKUP(#REF!&amp;"-"&amp;ROW()-109,[1]ワークシート!$F$2:$BW$498,8,0),"")</f>
        <v/>
      </c>
      <c r="G177" s="18"/>
      <c r="H177" s="45" t="str">
        <f>+IFERROR(VLOOKUP(#REF!&amp;"-"&amp;ROW()-109,[1]ワークシート!$F$2:$BW$498,9,0),"")</f>
        <v/>
      </c>
      <c r="I17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77" s="49"/>
      <c r="K177" s="8" t="str">
        <f>+IFERROR(VLOOKUP(#REF!&amp;"-"&amp;ROW()-109,[1]ワークシート!$F$2:$BW$498,16,0),"")</f>
        <v/>
      </c>
      <c r="L177" s="29"/>
      <c r="M177" s="18"/>
      <c r="N177" s="52" t="str">
        <f>+IFERROR(VLOOKUP(#REF!&amp;"-"&amp;ROW()-109,[1]ワークシート!$F$2:$BW$498,21,0),"")</f>
        <v/>
      </c>
      <c r="O177" s="62"/>
      <c r="P177" s="66" t="str">
        <f>+IFERROR(VLOOKUP(#REF!&amp;"-"&amp;ROW()-109,[1]ワークシート!$F$2:$BW$498,22,0),"")</f>
        <v/>
      </c>
      <c r="Q177" s="66"/>
      <c r="R177" s="71" t="str">
        <f>+IFERROR(VLOOKUP(#REF!&amp;"-"&amp;ROW()-109,[1]ワークシート!$F$2:$BW$498,52,0),"")</f>
        <v/>
      </c>
      <c r="S177" s="71"/>
      <c r="T177" s="71"/>
      <c r="U177" s="66" t="str">
        <f>+IFERROR(VLOOKUP(#REF!&amp;"-"&amp;ROW()-109,[1]ワークシート!$F$2:$BW$498,57,0),"")</f>
        <v/>
      </c>
      <c r="V177" s="66"/>
      <c r="W177" s="66" t="str">
        <f>+IFERROR(VLOOKUP(#REF!&amp;"-"&amp;ROW()-109,[1]ワークシート!$F$2:$BW$498,58,0),"")</f>
        <v/>
      </c>
      <c r="X177" s="66"/>
      <c r="Y177" s="66"/>
      <c r="Z177" s="45" t="str">
        <f t="shared" si="3"/>
        <v/>
      </c>
      <c r="AA177" s="45"/>
      <c r="AB177" s="8" t="str">
        <f>+IFERROR(IF(VLOOKUP(#REF!&amp;"-"&amp;ROW()-109,[1]ワークシート!$F$2:$BW$498,10,0)="","",VLOOKUP(#REF!&amp;"-"&amp;ROW()-109,[1]ワークシート!$F$2:$BW$498,10,0)),"")</f>
        <v/>
      </c>
      <c r="AC177" s="18"/>
      <c r="AD177" s="126" t="str">
        <f>+IFERROR(VLOOKUP(#REF!&amp;"-"&amp;ROW()-109,[1]ワークシート!$F$2:$BW$498,62,0),"")</f>
        <v/>
      </c>
      <c r="AE177" s="126"/>
      <c r="AF177" s="45" t="str">
        <f t="shared" si="4"/>
        <v/>
      </c>
      <c r="AG177" s="45"/>
      <c r="AH177" s="45" t="str">
        <f>+IFERROR(IF(VLOOKUP(#REF!&amp;"-"&amp;ROW()-109,[1]ワークシート!$F$2:$BW$498,63,0)="","",VLOOKUP(#REF!&amp;"-"&amp;ROW()-109,[1]ワークシート!$F$2:$BW$498,63,0)),"")</f>
        <v/>
      </c>
      <c r="AI177" s="45"/>
      <c r="AK177" s="135">
        <v>97</v>
      </c>
      <c r="AL177" s="135" t="str">
        <f t="shared" si="5"/>
        <v>97</v>
      </c>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row>
    <row r="178" spans="1:71" ht="35.1" hidden="1" customHeight="1">
      <c r="A178" s="2"/>
      <c r="B178" s="8" t="str">
        <f>+IFERROR(VLOOKUP(#REF!&amp;"-"&amp;ROW()-109,[1]ワークシート!$F$2:$BW$498,6,0),"")</f>
        <v/>
      </c>
      <c r="C178" s="18"/>
      <c r="D178" s="8" t="str">
        <f>+IFERROR(IF(VLOOKUP(#REF!&amp;"-"&amp;ROW()-109,[1]ワークシート!$F$2:$BW$498,7,0)="","",VLOOKUP(#REF!&amp;"-"&amp;ROW()-109,[1]ワークシート!$F$2:$BW$498,7,0)),"")</f>
        <v/>
      </c>
      <c r="E178" s="18"/>
      <c r="F178" s="8" t="str">
        <f>+IFERROR(VLOOKUP(#REF!&amp;"-"&amp;ROW()-109,[1]ワークシート!$F$2:$BW$498,8,0),"")</f>
        <v/>
      </c>
      <c r="G178" s="18"/>
      <c r="H178" s="45" t="str">
        <f>+IFERROR(VLOOKUP(#REF!&amp;"-"&amp;ROW()-109,[1]ワークシート!$F$2:$BW$498,9,0),"")</f>
        <v/>
      </c>
      <c r="I17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78" s="49"/>
      <c r="K178" s="8" t="str">
        <f>+IFERROR(VLOOKUP(#REF!&amp;"-"&amp;ROW()-109,[1]ワークシート!$F$2:$BW$498,16,0),"")</f>
        <v/>
      </c>
      <c r="L178" s="29"/>
      <c r="M178" s="18"/>
      <c r="N178" s="52" t="str">
        <f>+IFERROR(VLOOKUP(#REF!&amp;"-"&amp;ROW()-109,[1]ワークシート!$F$2:$BW$498,21,0),"")</f>
        <v/>
      </c>
      <c r="O178" s="62"/>
      <c r="P178" s="66" t="str">
        <f>+IFERROR(VLOOKUP(#REF!&amp;"-"&amp;ROW()-109,[1]ワークシート!$F$2:$BW$498,22,0),"")</f>
        <v/>
      </c>
      <c r="Q178" s="66"/>
      <c r="R178" s="71" t="str">
        <f>+IFERROR(VLOOKUP(#REF!&amp;"-"&amp;ROW()-109,[1]ワークシート!$F$2:$BW$498,52,0),"")</f>
        <v/>
      </c>
      <c r="S178" s="71"/>
      <c r="T178" s="71"/>
      <c r="U178" s="66" t="str">
        <f>+IFERROR(VLOOKUP(#REF!&amp;"-"&amp;ROW()-109,[1]ワークシート!$F$2:$BW$498,57,0),"")</f>
        <v/>
      </c>
      <c r="V178" s="66"/>
      <c r="W178" s="66" t="str">
        <f>+IFERROR(VLOOKUP(#REF!&amp;"-"&amp;ROW()-109,[1]ワークシート!$F$2:$BW$498,58,0),"")</f>
        <v/>
      </c>
      <c r="X178" s="66"/>
      <c r="Y178" s="66"/>
      <c r="Z178" s="45" t="str">
        <f t="shared" si="3"/>
        <v/>
      </c>
      <c r="AA178" s="45"/>
      <c r="AB178" s="8" t="str">
        <f>+IFERROR(IF(VLOOKUP(#REF!&amp;"-"&amp;ROW()-109,[1]ワークシート!$F$2:$BW$498,10,0)="","",VLOOKUP(#REF!&amp;"-"&amp;ROW()-109,[1]ワークシート!$F$2:$BW$498,10,0)),"")</f>
        <v/>
      </c>
      <c r="AC178" s="18"/>
      <c r="AD178" s="126" t="str">
        <f>+IFERROR(VLOOKUP(#REF!&amp;"-"&amp;ROW()-109,[1]ワークシート!$F$2:$BW$498,62,0),"")</f>
        <v/>
      </c>
      <c r="AE178" s="126"/>
      <c r="AF178" s="45" t="str">
        <f t="shared" si="4"/>
        <v/>
      </c>
      <c r="AG178" s="45"/>
      <c r="AH178" s="45" t="str">
        <f>+IFERROR(IF(VLOOKUP(#REF!&amp;"-"&amp;ROW()-109,[1]ワークシート!$F$2:$BW$498,63,0)="","",VLOOKUP(#REF!&amp;"-"&amp;ROW()-109,[1]ワークシート!$F$2:$BW$498,63,0)),"")</f>
        <v/>
      </c>
      <c r="AI178" s="45"/>
      <c r="AK178" s="135">
        <v>98</v>
      </c>
      <c r="AL178" s="135" t="str">
        <f t="shared" si="5"/>
        <v>98</v>
      </c>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row>
    <row r="179" spans="1:71" ht="35.1" hidden="1" customHeight="1">
      <c r="A179" s="2"/>
      <c r="B179" s="8" t="str">
        <f>+IFERROR(VLOOKUP(#REF!&amp;"-"&amp;ROW()-109,[1]ワークシート!$F$2:$BW$498,6,0),"")</f>
        <v/>
      </c>
      <c r="C179" s="18"/>
      <c r="D179" s="8" t="str">
        <f>+IFERROR(IF(VLOOKUP(#REF!&amp;"-"&amp;ROW()-109,[1]ワークシート!$F$2:$BW$498,7,0)="","",VLOOKUP(#REF!&amp;"-"&amp;ROW()-109,[1]ワークシート!$F$2:$BW$498,7,0)),"")</f>
        <v/>
      </c>
      <c r="E179" s="18"/>
      <c r="F179" s="8" t="str">
        <f>+IFERROR(VLOOKUP(#REF!&amp;"-"&amp;ROW()-109,[1]ワークシート!$F$2:$BW$498,8,0),"")</f>
        <v/>
      </c>
      <c r="G179" s="18"/>
      <c r="H179" s="45" t="str">
        <f>+IFERROR(VLOOKUP(#REF!&amp;"-"&amp;ROW()-109,[1]ワークシート!$F$2:$BW$498,9,0),"")</f>
        <v/>
      </c>
      <c r="I17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79" s="49"/>
      <c r="K179" s="8" t="str">
        <f>+IFERROR(VLOOKUP(#REF!&amp;"-"&amp;ROW()-109,[1]ワークシート!$F$2:$BW$498,16,0),"")</f>
        <v/>
      </c>
      <c r="L179" s="29"/>
      <c r="M179" s="18"/>
      <c r="N179" s="52" t="str">
        <f>+IFERROR(VLOOKUP(#REF!&amp;"-"&amp;ROW()-109,[1]ワークシート!$F$2:$BW$498,21,0),"")</f>
        <v/>
      </c>
      <c r="O179" s="62"/>
      <c r="P179" s="66" t="str">
        <f>+IFERROR(VLOOKUP(#REF!&amp;"-"&amp;ROW()-109,[1]ワークシート!$F$2:$BW$498,22,0),"")</f>
        <v/>
      </c>
      <c r="Q179" s="66"/>
      <c r="R179" s="71" t="str">
        <f>+IFERROR(VLOOKUP(#REF!&amp;"-"&amp;ROW()-109,[1]ワークシート!$F$2:$BW$498,52,0),"")</f>
        <v/>
      </c>
      <c r="S179" s="71"/>
      <c r="T179" s="71"/>
      <c r="U179" s="66" t="str">
        <f>+IFERROR(VLOOKUP(#REF!&amp;"-"&amp;ROW()-109,[1]ワークシート!$F$2:$BW$498,57,0),"")</f>
        <v/>
      </c>
      <c r="V179" s="66"/>
      <c r="W179" s="66" t="str">
        <f>+IFERROR(VLOOKUP(#REF!&amp;"-"&amp;ROW()-109,[1]ワークシート!$F$2:$BW$498,58,0),"")</f>
        <v/>
      </c>
      <c r="X179" s="66"/>
      <c r="Y179" s="66"/>
      <c r="Z179" s="45" t="str">
        <f t="shared" si="3"/>
        <v/>
      </c>
      <c r="AA179" s="45"/>
      <c r="AB179" s="8" t="str">
        <f>+IFERROR(IF(VLOOKUP(#REF!&amp;"-"&amp;ROW()-109,[1]ワークシート!$F$2:$BW$498,10,0)="","",VLOOKUP(#REF!&amp;"-"&amp;ROW()-109,[1]ワークシート!$F$2:$BW$498,10,0)),"")</f>
        <v/>
      </c>
      <c r="AC179" s="18"/>
      <c r="AD179" s="126" t="str">
        <f>+IFERROR(VLOOKUP(#REF!&amp;"-"&amp;ROW()-109,[1]ワークシート!$F$2:$BW$498,62,0),"")</f>
        <v/>
      </c>
      <c r="AE179" s="126"/>
      <c r="AF179" s="45" t="str">
        <f t="shared" si="4"/>
        <v/>
      </c>
      <c r="AG179" s="45"/>
      <c r="AH179" s="45" t="str">
        <f>+IFERROR(IF(VLOOKUP(#REF!&amp;"-"&amp;ROW()-109,[1]ワークシート!$F$2:$BW$498,63,0)="","",VLOOKUP(#REF!&amp;"-"&amp;ROW()-109,[1]ワークシート!$F$2:$BW$498,63,0)),"")</f>
        <v/>
      </c>
      <c r="AI179" s="45"/>
      <c r="AK179" s="135">
        <v>99</v>
      </c>
      <c r="AL179" s="135" t="str">
        <f t="shared" si="5"/>
        <v>99</v>
      </c>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row>
    <row r="180" spans="1:71" ht="35.1" hidden="1" customHeight="1">
      <c r="A180" s="2"/>
      <c r="B180" s="8" t="str">
        <f>+IFERROR(VLOOKUP(#REF!&amp;"-"&amp;ROW()-109,[1]ワークシート!$F$2:$BW$498,6,0),"")</f>
        <v/>
      </c>
      <c r="C180" s="18"/>
      <c r="D180" s="8" t="str">
        <f>+IFERROR(IF(VLOOKUP(#REF!&amp;"-"&amp;ROW()-109,[1]ワークシート!$F$2:$BW$498,7,0)="","",VLOOKUP(#REF!&amp;"-"&amp;ROW()-109,[1]ワークシート!$F$2:$BW$498,7,0)),"")</f>
        <v/>
      </c>
      <c r="E180" s="18"/>
      <c r="F180" s="8" t="str">
        <f>+IFERROR(VLOOKUP(#REF!&amp;"-"&amp;ROW()-109,[1]ワークシート!$F$2:$BW$498,8,0),"")</f>
        <v/>
      </c>
      <c r="G180" s="18"/>
      <c r="H180" s="45" t="str">
        <f>+IFERROR(VLOOKUP(#REF!&amp;"-"&amp;ROW()-109,[1]ワークシート!$F$2:$BW$498,9,0),"")</f>
        <v/>
      </c>
      <c r="I18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80" s="49"/>
      <c r="K180" s="8" t="str">
        <f>+IFERROR(VLOOKUP(#REF!&amp;"-"&amp;ROW()-109,[1]ワークシート!$F$2:$BW$498,16,0),"")</f>
        <v/>
      </c>
      <c r="L180" s="29"/>
      <c r="M180" s="18"/>
      <c r="N180" s="52" t="str">
        <f>+IFERROR(VLOOKUP(#REF!&amp;"-"&amp;ROW()-109,[1]ワークシート!$F$2:$BW$498,21,0),"")</f>
        <v/>
      </c>
      <c r="O180" s="62"/>
      <c r="P180" s="66" t="str">
        <f>+IFERROR(VLOOKUP(#REF!&amp;"-"&amp;ROW()-109,[1]ワークシート!$F$2:$BW$498,22,0),"")</f>
        <v/>
      </c>
      <c r="Q180" s="66"/>
      <c r="R180" s="71" t="str">
        <f>+IFERROR(VLOOKUP(#REF!&amp;"-"&amp;ROW()-109,[1]ワークシート!$F$2:$BW$498,52,0),"")</f>
        <v/>
      </c>
      <c r="S180" s="71"/>
      <c r="T180" s="71"/>
      <c r="U180" s="66" t="str">
        <f>+IFERROR(VLOOKUP(#REF!&amp;"-"&amp;ROW()-109,[1]ワークシート!$F$2:$BW$498,57,0),"")</f>
        <v/>
      </c>
      <c r="V180" s="66"/>
      <c r="W180" s="66" t="str">
        <f>+IFERROR(VLOOKUP(#REF!&amp;"-"&amp;ROW()-109,[1]ワークシート!$F$2:$BW$498,58,0),"")</f>
        <v/>
      </c>
      <c r="X180" s="66"/>
      <c r="Y180" s="66"/>
      <c r="Z180" s="45" t="str">
        <f t="shared" si="3"/>
        <v/>
      </c>
      <c r="AA180" s="45"/>
      <c r="AB180" s="8" t="str">
        <f>+IFERROR(IF(VLOOKUP(#REF!&amp;"-"&amp;ROW()-109,[1]ワークシート!$F$2:$BW$498,10,0)="","",VLOOKUP(#REF!&amp;"-"&amp;ROW()-109,[1]ワークシート!$F$2:$BW$498,10,0)),"")</f>
        <v/>
      </c>
      <c r="AC180" s="18"/>
      <c r="AD180" s="126" t="str">
        <f>+IFERROR(VLOOKUP(#REF!&amp;"-"&amp;ROW()-109,[1]ワークシート!$F$2:$BW$498,62,0),"")</f>
        <v/>
      </c>
      <c r="AE180" s="126"/>
      <c r="AF180" s="45" t="str">
        <f t="shared" si="4"/>
        <v/>
      </c>
      <c r="AG180" s="45"/>
      <c r="AH180" s="45" t="str">
        <f>+IFERROR(IF(VLOOKUP(#REF!&amp;"-"&amp;ROW()-109,[1]ワークシート!$F$2:$BW$498,63,0)="","",VLOOKUP(#REF!&amp;"-"&amp;ROW()-109,[1]ワークシート!$F$2:$BW$498,63,0)),"")</f>
        <v/>
      </c>
      <c r="AI180" s="45"/>
      <c r="AK180" s="135">
        <v>100</v>
      </c>
      <c r="AL180" s="135" t="str">
        <f t="shared" si="5"/>
        <v>100</v>
      </c>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row>
    <row r="181" spans="1:71" ht="35.1" hidden="1" customHeight="1">
      <c r="A181" s="2"/>
      <c r="B181" s="8" t="str">
        <f>+IFERROR(VLOOKUP(#REF!&amp;"-"&amp;ROW()-109,[1]ワークシート!$F$2:$BW$498,6,0),"")</f>
        <v/>
      </c>
      <c r="C181" s="18"/>
      <c r="D181" s="8" t="str">
        <f>+IFERROR(IF(VLOOKUP(#REF!&amp;"-"&amp;ROW()-109,[1]ワークシート!$F$2:$BW$498,7,0)="","",VLOOKUP(#REF!&amp;"-"&amp;ROW()-109,[1]ワークシート!$F$2:$BW$498,7,0)),"")</f>
        <v/>
      </c>
      <c r="E181" s="18"/>
      <c r="F181" s="8" t="str">
        <f>+IFERROR(VLOOKUP(#REF!&amp;"-"&amp;ROW()-109,[1]ワークシート!$F$2:$BW$498,8,0),"")</f>
        <v/>
      </c>
      <c r="G181" s="18"/>
      <c r="H181" s="45" t="str">
        <f>+IFERROR(VLOOKUP(#REF!&amp;"-"&amp;ROW()-109,[1]ワークシート!$F$2:$BW$498,9,0),"")</f>
        <v/>
      </c>
      <c r="I18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81" s="49"/>
      <c r="K181" s="8" t="str">
        <f>+IFERROR(VLOOKUP(#REF!&amp;"-"&amp;ROW()-109,[1]ワークシート!$F$2:$BW$498,16,0),"")</f>
        <v/>
      </c>
      <c r="L181" s="29"/>
      <c r="M181" s="18"/>
      <c r="N181" s="52" t="str">
        <f>+IFERROR(VLOOKUP(#REF!&amp;"-"&amp;ROW()-109,[1]ワークシート!$F$2:$BW$498,21,0),"")</f>
        <v/>
      </c>
      <c r="O181" s="62"/>
      <c r="P181" s="66" t="str">
        <f>+IFERROR(VLOOKUP(#REF!&amp;"-"&amp;ROW()-109,[1]ワークシート!$F$2:$BW$498,22,0),"")</f>
        <v/>
      </c>
      <c r="Q181" s="66"/>
      <c r="R181" s="71" t="str">
        <f>+IFERROR(VLOOKUP(#REF!&amp;"-"&amp;ROW()-109,[1]ワークシート!$F$2:$BW$498,52,0),"")</f>
        <v/>
      </c>
      <c r="S181" s="71"/>
      <c r="T181" s="71"/>
      <c r="U181" s="66" t="str">
        <f>+IFERROR(VLOOKUP(#REF!&amp;"-"&amp;ROW()-109,[1]ワークシート!$F$2:$BW$498,57,0),"")</f>
        <v/>
      </c>
      <c r="V181" s="66"/>
      <c r="W181" s="66" t="str">
        <f>+IFERROR(VLOOKUP(#REF!&amp;"-"&amp;ROW()-109,[1]ワークシート!$F$2:$BW$498,58,0),"")</f>
        <v/>
      </c>
      <c r="X181" s="66"/>
      <c r="Y181" s="66"/>
      <c r="Z181" s="45" t="str">
        <f t="shared" si="3"/>
        <v/>
      </c>
      <c r="AA181" s="45"/>
      <c r="AB181" s="8" t="str">
        <f>+IFERROR(IF(VLOOKUP(#REF!&amp;"-"&amp;ROW()-109,[1]ワークシート!$F$2:$BW$498,10,0)="","",VLOOKUP(#REF!&amp;"-"&amp;ROW()-109,[1]ワークシート!$F$2:$BW$498,10,0)),"")</f>
        <v/>
      </c>
      <c r="AC181" s="18"/>
      <c r="AD181" s="126" t="str">
        <f>+IFERROR(VLOOKUP(#REF!&amp;"-"&amp;ROW()-109,[1]ワークシート!$F$2:$BW$498,62,0),"")</f>
        <v/>
      </c>
      <c r="AE181" s="126"/>
      <c r="AF181" s="45" t="str">
        <f t="shared" si="4"/>
        <v/>
      </c>
      <c r="AG181" s="45"/>
      <c r="AH181" s="45" t="str">
        <f>+IFERROR(IF(VLOOKUP(#REF!&amp;"-"&amp;ROW()-109,[1]ワークシート!$F$2:$BW$498,63,0)="","",VLOOKUP(#REF!&amp;"-"&amp;ROW()-109,[1]ワークシート!$F$2:$BW$498,63,0)),"")</f>
        <v/>
      </c>
      <c r="AI181" s="45"/>
      <c r="AK181" s="135">
        <v>101</v>
      </c>
      <c r="AL181" s="135" t="str">
        <f t="shared" si="5"/>
        <v>101</v>
      </c>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row>
    <row r="182" spans="1:71" ht="35.1" hidden="1" customHeight="1">
      <c r="A182" s="2"/>
      <c r="B182" s="8" t="str">
        <f>+IFERROR(VLOOKUP(#REF!&amp;"-"&amp;ROW()-109,[1]ワークシート!$F$2:$BW$498,6,0),"")</f>
        <v/>
      </c>
      <c r="C182" s="18"/>
      <c r="D182" s="8" t="str">
        <f>+IFERROR(IF(VLOOKUP(#REF!&amp;"-"&amp;ROW()-109,[1]ワークシート!$F$2:$BW$498,7,0)="","",VLOOKUP(#REF!&amp;"-"&amp;ROW()-109,[1]ワークシート!$F$2:$BW$498,7,0)),"")</f>
        <v/>
      </c>
      <c r="E182" s="18"/>
      <c r="F182" s="8" t="str">
        <f>+IFERROR(VLOOKUP(#REF!&amp;"-"&amp;ROW()-109,[1]ワークシート!$F$2:$BW$498,8,0),"")</f>
        <v/>
      </c>
      <c r="G182" s="18"/>
      <c r="H182" s="45" t="str">
        <f>+IFERROR(VLOOKUP(#REF!&amp;"-"&amp;ROW()-109,[1]ワークシート!$F$2:$BW$498,9,0),"")</f>
        <v/>
      </c>
      <c r="I18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82" s="49"/>
      <c r="K182" s="8" t="str">
        <f>+IFERROR(VLOOKUP(#REF!&amp;"-"&amp;ROW()-109,[1]ワークシート!$F$2:$BW$498,16,0),"")</f>
        <v/>
      </c>
      <c r="L182" s="29"/>
      <c r="M182" s="18"/>
      <c r="N182" s="52" t="str">
        <f>+IFERROR(VLOOKUP(#REF!&amp;"-"&amp;ROW()-109,[1]ワークシート!$F$2:$BW$498,21,0),"")</f>
        <v/>
      </c>
      <c r="O182" s="62"/>
      <c r="P182" s="66" t="str">
        <f>+IFERROR(VLOOKUP(#REF!&amp;"-"&amp;ROW()-109,[1]ワークシート!$F$2:$BW$498,22,0),"")</f>
        <v/>
      </c>
      <c r="Q182" s="66"/>
      <c r="R182" s="71" t="str">
        <f>+IFERROR(VLOOKUP(#REF!&amp;"-"&amp;ROW()-109,[1]ワークシート!$F$2:$BW$498,52,0),"")</f>
        <v/>
      </c>
      <c r="S182" s="71"/>
      <c r="T182" s="71"/>
      <c r="U182" s="66" t="str">
        <f>+IFERROR(VLOOKUP(#REF!&amp;"-"&amp;ROW()-109,[1]ワークシート!$F$2:$BW$498,57,0),"")</f>
        <v/>
      </c>
      <c r="V182" s="66"/>
      <c r="W182" s="66" t="str">
        <f>+IFERROR(VLOOKUP(#REF!&amp;"-"&amp;ROW()-109,[1]ワークシート!$F$2:$BW$498,58,0),"")</f>
        <v/>
      </c>
      <c r="X182" s="66"/>
      <c r="Y182" s="66"/>
      <c r="Z182" s="45" t="str">
        <f t="shared" si="3"/>
        <v/>
      </c>
      <c r="AA182" s="45"/>
      <c r="AB182" s="8" t="str">
        <f>+IFERROR(IF(VLOOKUP(#REF!&amp;"-"&amp;ROW()-109,[1]ワークシート!$F$2:$BW$498,10,0)="","",VLOOKUP(#REF!&amp;"-"&amp;ROW()-109,[1]ワークシート!$F$2:$BW$498,10,0)),"")</f>
        <v/>
      </c>
      <c r="AC182" s="18"/>
      <c r="AD182" s="126" t="str">
        <f>+IFERROR(VLOOKUP(#REF!&amp;"-"&amp;ROW()-109,[1]ワークシート!$F$2:$BW$498,62,0),"")</f>
        <v/>
      </c>
      <c r="AE182" s="126"/>
      <c r="AF182" s="45" t="str">
        <f t="shared" si="4"/>
        <v/>
      </c>
      <c r="AG182" s="45"/>
      <c r="AH182" s="45" t="str">
        <f>+IFERROR(IF(VLOOKUP(#REF!&amp;"-"&amp;ROW()-109,[1]ワークシート!$F$2:$BW$498,63,0)="","",VLOOKUP(#REF!&amp;"-"&amp;ROW()-109,[1]ワークシート!$F$2:$BW$498,63,0)),"")</f>
        <v/>
      </c>
      <c r="AI182" s="45"/>
      <c r="AK182" s="135">
        <v>102</v>
      </c>
      <c r="AL182" s="135" t="str">
        <f t="shared" si="5"/>
        <v>102</v>
      </c>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row>
    <row r="183" spans="1:71" ht="35.1" hidden="1" customHeight="1">
      <c r="A183" s="2"/>
      <c r="B183" s="8" t="str">
        <f>+IFERROR(VLOOKUP(#REF!&amp;"-"&amp;ROW()-109,[1]ワークシート!$F$2:$BW$498,6,0),"")</f>
        <v/>
      </c>
      <c r="C183" s="18"/>
      <c r="D183" s="8" t="str">
        <f>+IFERROR(IF(VLOOKUP(#REF!&amp;"-"&amp;ROW()-109,[1]ワークシート!$F$2:$BW$498,7,0)="","",VLOOKUP(#REF!&amp;"-"&amp;ROW()-109,[1]ワークシート!$F$2:$BW$498,7,0)),"")</f>
        <v/>
      </c>
      <c r="E183" s="18"/>
      <c r="F183" s="8" t="str">
        <f>+IFERROR(VLOOKUP(#REF!&amp;"-"&amp;ROW()-109,[1]ワークシート!$F$2:$BW$498,8,0),"")</f>
        <v/>
      </c>
      <c r="G183" s="18"/>
      <c r="H183" s="45" t="str">
        <f>+IFERROR(VLOOKUP(#REF!&amp;"-"&amp;ROW()-109,[1]ワークシート!$F$2:$BW$498,9,0),"")</f>
        <v/>
      </c>
      <c r="I18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83" s="49"/>
      <c r="K183" s="8" t="str">
        <f>+IFERROR(VLOOKUP(#REF!&amp;"-"&amp;ROW()-109,[1]ワークシート!$F$2:$BW$498,16,0),"")</f>
        <v/>
      </c>
      <c r="L183" s="29"/>
      <c r="M183" s="18"/>
      <c r="N183" s="52" t="str">
        <f>+IFERROR(VLOOKUP(#REF!&amp;"-"&amp;ROW()-109,[1]ワークシート!$F$2:$BW$498,21,0),"")</f>
        <v/>
      </c>
      <c r="O183" s="62"/>
      <c r="P183" s="66" t="str">
        <f>+IFERROR(VLOOKUP(#REF!&amp;"-"&amp;ROW()-109,[1]ワークシート!$F$2:$BW$498,22,0),"")</f>
        <v/>
      </c>
      <c r="Q183" s="66"/>
      <c r="R183" s="71" t="str">
        <f>+IFERROR(VLOOKUP(#REF!&amp;"-"&amp;ROW()-109,[1]ワークシート!$F$2:$BW$498,52,0),"")</f>
        <v/>
      </c>
      <c r="S183" s="71"/>
      <c r="T183" s="71"/>
      <c r="U183" s="66" t="str">
        <f>+IFERROR(VLOOKUP(#REF!&amp;"-"&amp;ROW()-109,[1]ワークシート!$F$2:$BW$498,57,0),"")</f>
        <v/>
      </c>
      <c r="V183" s="66"/>
      <c r="W183" s="66" t="str">
        <f>+IFERROR(VLOOKUP(#REF!&amp;"-"&amp;ROW()-109,[1]ワークシート!$F$2:$BW$498,58,0),"")</f>
        <v/>
      </c>
      <c r="X183" s="66"/>
      <c r="Y183" s="66"/>
      <c r="Z183" s="45" t="str">
        <f t="shared" si="3"/>
        <v/>
      </c>
      <c r="AA183" s="45"/>
      <c r="AB183" s="8" t="str">
        <f>+IFERROR(IF(VLOOKUP(#REF!&amp;"-"&amp;ROW()-109,[1]ワークシート!$F$2:$BW$498,10,0)="","",VLOOKUP(#REF!&amp;"-"&amp;ROW()-109,[1]ワークシート!$F$2:$BW$498,10,0)),"")</f>
        <v/>
      </c>
      <c r="AC183" s="18"/>
      <c r="AD183" s="126" t="str">
        <f>+IFERROR(VLOOKUP(#REF!&amp;"-"&amp;ROW()-109,[1]ワークシート!$F$2:$BW$498,62,0),"")</f>
        <v/>
      </c>
      <c r="AE183" s="126"/>
      <c r="AF183" s="45" t="str">
        <f t="shared" si="4"/>
        <v/>
      </c>
      <c r="AG183" s="45"/>
      <c r="AH183" s="45" t="str">
        <f>+IFERROR(IF(VLOOKUP(#REF!&amp;"-"&amp;ROW()-109,[1]ワークシート!$F$2:$BW$498,63,0)="","",VLOOKUP(#REF!&amp;"-"&amp;ROW()-109,[1]ワークシート!$F$2:$BW$498,63,0)),"")</f>
        <v/>
      </c>
      <c r="AI183" s="45"/>
      <c r="AK183" s="135">
        <v>103</v>
      </c>
      <c r="AL183" s="135" t="str">
        <f t="shared" si="5"/>
        <v>103</v>
      </c>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row>
    <row r="184" spans="1:71" ht="35.1" hidden="1" customHeight="1">
      <c r="A184" s="2"/>
      <c r="B184" s="8" t="str">
        <f>+IFERROR(VLOOKUP(#REF!&amp;"-"&amp;ROW()-109,[1]ワークシート!$F$2:$BW$498,6,0),"")</f>
        <v/>
      </c>
      <c r="C184" s="18"/>
      <c r="D184" s="8" t="str">
        <f>+IFERROR(IF(VLOOKUP(#REF!&amp;"-"&amp;ROW()-109,[1]ワークシート!$F$2:$BW$498,7,0)="","",VLOOKUP(#REF!&amp;"-"&amp;ROW()-109,[1]ワークシート!$F$2:$BW$498,7,0)),"")</f>
        <v/>
      </c>
      <c r="E184" s="18"/>
      <c r="F184" s="8" t="str">
        <f>+IFERROR(VLOOKUP(#REF!&amp;"-"&amp;ROW()-109,[1]ワークシート!$F$2:$BW$498,8,0),"")</f>
        <v/>
      </c>
      <c r="G184" s="18"/>
      <c r="H184" s="45" t="str">
        <f>+IFERROR(VLOOKUP(#REF!&amp;"-"&amp;ROW()-109,[1]ワークシート!$F$2:$BW$498,9,0),"")</f>
        <v/>
      </c>
      <c r="I18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84" s="49"/>
      <c r="K184" s="8" t="str">
        <f>+IFERROR(VLOOKUP(#REF!&amp;"-"&amp;ROW()-109,[1]ワークシート!$F$2:$BW$498,16,0),"")</f>
        <v/>
      </c>
      <c r="L184" s="29"/>
      <c r="M184" s="18"/>
      <c r="N184" s="52" t="str">
        <f>+IFERROR(VLOOKUP(#REF!&amp;"-"&amp;ROW()-109,[1]ワークシート!$F$2:$BW$498,21,0),"")</f>
        <v/>
      </c>
      <c r="O184" s="62"/>
      <c r="P184" s="66" t="str">
        <f>+IFERROR(VLOOKUP(#REF!&amp;"-"&amp;ROW()-109,[1]ワークシート!$F$2:$BW$498,22,0),"")</f>
        <v/>
      </c>
      <c r="Q184" s="66"/>
      <c r="R184" s="71" t="str">
        <f>+IFERROR(VLOOKUP(#REF!&amp;"-"&amp;ROW()-109,[1]ワークシート!$F$2:$BW$498,52,0),"")</f>
        <v/>
      </c>
      <c r="S184" s="71"/>
      <c r="T184" s="71"/>
      <c r="U184" s="66" t="str">
        <f>+IFERROR(VLOOKUP(#REF!&amp;"-"&amp;ROW()-109,[1]ワークシート!$F$2:$BW$498,57,0),"")</f>
        <v/>
      </c>
      <c r="V184" s="66"/>
      <c r="W184" s="66" t="str">
        <f>+IFERROR(VLOOKUP(#REF!&amp;"-"&amp;ROW()-109,[1]ワークシート!$F$2:$BW$498,58,0),"")</f>
        <v/>
      </c>
      <c r="X184" s="66"/>
      <c r="Y184" s="66"/>
      <c r="Z184" s="45" t="str">
        <f t="shared" si="3"/>
        <v/>
      </c>
      <c r="AA184" s="45"/>
      <c r="AB184" s="8" t="str">
        <f>+IFERROR(IF(VLOOKUP(#REF!&amp;"-"&amp;ROW()-109,[1]ワークシート!$F$2:$BW$498,10,0)="","",VLOOKUP(#REF!&amp;"-"&amp;ROW()-109,[1]ワークシート!$F$2:$BW$498,10,0)),"")</f>
        <v/>
      </c>
      <c r="AC184" s="18"/>
      <c r="AD184" s="126" t="str">
        <f>+IFERROR(VLOOKUP(#REF!&amp;"-"&amp;ROW()-109,[1]ワークシート!$F$2:$BW$498,62,0),"")</f>
        <v/>
      </c>
      <c r="AE184" s="126"/>
      <c r="AF184" s="45" t="str">
        <f t="shared" si="4"/>
        <v/>
      </c>
      <c r="AG184" s="45"/>
      <c r="AH184" s="45" t="str">
        <f>+IFERROR(IF(VLOOKUP(#REF!&amp;"-"&amp;ROW()-109,[1]ワークシート!$F$2:$BW$498,63,0)="","",VLOOKUP(#REF!&amp;"-"&amp;ROW()-109,[1]ワークシート!$F$2:$BW$498,63,0)),"")</f>
        <v/>
      </c>
      <c r="AI184" s="45"/>
      <c r="AK184" s="135">
        <v>104</v>
      </c>
      <c r="AL184" s="135" t="str">
        <f t="shared" si="5"/>
        <v>104</v>
      </c>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row>
    <row r="185" spans="1:71" ht="35.1" hidden="1" customHeight="1">
      <c r="A185" s="2"/>
      <c r="B185" s="8" t="str">
        <f>+IFERROR(VLOOKUP(#REF!&amp;"-"&amp;ROW()-109,[1]ワークシート!$F$2:$BW$498,6,0),"")</f>
        <v/>
      </c>
      <c r="C185" s="18"/>
      <c r="D185" s="8" t="str">
        <f>+IFERROR(IF(VLOOKUP(#REF!&amp;"-"&amp;ROW()-109,[1]ワークシート!$F$2:$BW$498,7,0)="","",VLOOKUP(#REF!&amp;"-"&amp;ROW()-109,[1]ワークシート!$F$2:$BW$498,7,0)),"")</f>
        <v/>
      </c>
      <c r="E185" s="18"/>
      <c r="F185" s="8" t="str">
        <f>+IFERROR(VLOOKUP(#REF!&amp;"-"&amp;ROW()-109,[1]ワークシート!$F$2:$BW$498,8,0),"")</f>
        <v/>
      </c>
      <c r="G185" s="18"/>
      <c r="H185" s="45" t="str">
        <f>+IFERROR(VLOOKUP(#REF!&amp;"-"&amp;ROW()-109,[1]ワークシート!$F$2:$BW$498,9,0),"")</f>
        <v/>
      </c>
      <c r="I18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85" s="49"/>
      <c r="K185" s="8" t="str">
        <f>+IFERROR(VLOOKUP(#REF!&amp;"-"&amp;ROW()-109,[1]ワークシート!$F$2:$BW$498,16,0),"")</f>
        <v/>
      </c>
      <c r="L185" s="29"/>
      <c r="M185" s="18"/>
      <c r="N185" s="52" t="str">
        <f>+IFERROR(VLOOKUP(#REF!&amp;"-"&amp;ROW()-109,[1]ワークシート!$F$2:$BW$498,21,0),"")</f>
        <v/>
      </c>
      <c r="O185" s="62"/>
      <c r="P185" s="66" t="str">
        <f>+IFERROR(VLOOKUP(#REF!&amp;"-"&amp;ROW()-109,[1]ワークシート!$F$2:$BW$498,22,0),"")</f>
        <v/>
      </c>
      <c r="Q185" s="66"/>
      <c r="R185" s="71" t="str">
        <f>+IFERROR(VLOOKUP(#REF!&amp;"-"&amp;ROW()-109,[1]ワークシート!$F$2:$BW$498,52,0),"")</f>
        <v/>
      </c>
      <c r="S185" s="71"/>
      <c r="T185" s="71"/>
      <c r="U185" s="66" t="str">
        <f>+IFERROR(VLOOKUP(#REF!&amp;"-"&amp;ROW()-109,[1]ワークシート!$F$2:$BW$498,57,0),"")</f>
        <v/>
      </c>
      <c r="V185" s="66"/>
      <c r="W185" s="66" t="str">
        <f>+IFERROR(VLOOKUP(#REF!&amp;"-"&amp;ROW()-109,[1]ワークシート!$F$2:$BW$498,58,0),"")</f>
        <v/>
      </c>
      <c r="X185" s="66"/>
      <c r="Y185" s="66"/>
      <c r="Z185" s="45" t="str">
        <f t="shared" si="3"/>
        <v/>
      </c>
      <c r="AA185" s="45"/>
      <c r="AB185" s="8" t="str">
        <f>+IFERROR(IF(VLOOKUP(#REF!&amp;"-"&amp;ROW()-109,[1]ワークシート!$F$2:$BW$498,10,0)="","",VLOOKUP(#REF!&amp;"-"&amp;ROW()-109,[1]ワークシート!$F$2:$BW$498,10,0)),"")</f>
        <v/>
      </c>
      <c r="AC185" s="18"/>
      <c r="AD185" s="126" t="str">
        <f>+IFERROR(VLOOKUP(#REF!&amp;"-"&amp;ROW()-109,[1]ワークシート!$F$2:$BW$498,62,0),"")</f>
        <v/>
      </c>
      <c r="AE185" s="126"/>
      <c r="AF185" s="45" t="str">
        <f t="shared" si="4"/>
        <v/>
      </c>
      <c r="AG185" s="45"/>
      <c r="AH185" s="45" t="str">
        <f>+IFERROR(IF(VLOOKUP(#REF!&amp;"-"&amp;ROW()-109,[1]ワークシート!$F$2:$BW$498,63,0)="","",VLOOKUP(#REF!&amp;"-"&amp;ROW()-109,[1]ワークシート!$F$2:$BW$498,63,0)),"")</f>
        <v/>
      </c>
      <c r="AI185" s="45"/>
      <c r="AK185" s="135">
        <v>105</v>
      </c>
      <c r="AL185" s="135" t="str">
        <f t="shared" si="5"/>
        <v>105</v>
      </c>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row>
    <row r="186" spans="1:71" ht="35.1" hidden="1" customHeight="1">
      <c r="A186" s="2"/>
      <c r="B186" s="8" t="str">
        <f>+IFERROR(VLOOKUP(#REF!&amp;"-"&amp;ROW()-109,[1]ワークシート!$F$2:$BW$498,6,0),"")</f>
        <v/>
      </c>
      <c r="C186" s="18"/>
      <c r="D186" s="8" t="str">
        <f>+IFERROR(IF(VLOOKUP(#REF!&amp;"-"&amp;ROW()-109,[1]ワークシート!$F$2:$BW$498,7,0)="","",VLOOKUP(#REF!&amp;"-"&amp;ROW()-109,[1]ワークシート!$F$2:$BW$498,7,0)),"")</f>
        <v/>
      </c>
      <c r="E186" s="18"/>
      <c r="F186" s="8" t="str">
        <f>+IFERROR(VLOOKUP(#REF!&amp;"-"&amp;ROW()-109,[1]ワークシート!$F$2:$BW$498,8,0),"")</f>
        <v/>
      </c>
      <c r="G186" s="18"/>
      <c r="H186" s="45" t="str">
        <f>+IFERROR(VLOOKUP(#REF!&amp;"-"&amp;ROW()-109,[1]ワークシート!$F$2:$BW$498,9,0),"")</f>
        <v/>
      </c>
      <c r="I18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86" s="49"/>
      <c r="K186" s="8" t="str">
        <f>+IFERROR(VLOOKUP(#REF!&amp;"-"&amp;ROW()-109,[1]ワークシート!$F$2:$BW$498,16,0),"")</f>
        <v/>
      </c>
      <c r="L186" s="29"/>
      <c r="M186" s="18"/>
      <c r="N186" s="52" t="str">
        <f>+IFERROR(VLOOKUP(#REF!&amp;"-"&amp;ROW()-109,[1]ワークシート!$F$2:$BW$498,21,0),"")</f>
        <v/>
      </c>
      <c r="O186" s="62"/>
      <c r="P186" s="66" t="str">
        <f>+IFERROR(VLOOKUP(#REF!&amp;"-"&amp;ROW()-109,[1]ワークシート!$F$2:$BW$498,22,0),"")</f>
        <v/>
      </c>
      <c r="Q186" s="66"/>
      <c r="R186" s="71" t="str">
        <f>+IFERROR(VLOOKUP(#REF!&amp;"-"&amp;ROW()-109,[1]ワークシート!$F$2:$BW$498,52,0),"")</f>
        <v/>
      </c>
      <c r="S186" s="71"/>
      <c r="T186" s="71"/>
      <c r="U186" s="66" t="str">
        <f>+IFERROR(VLOOKUP(#REF!&amp;"-"&amp;ROW()-109,[1]ワークシート!$F$2:$BW$498,57,0),"")</f>
        <v/>
      </c>
      <c r="V186" s="66"/>
      <c r="W186" s="66" t="str">
        <f>+IFERROR(VLOOKUP(#REF!&amp;"-"&amp;ROW()-109,[1]ワークシート!$F$2:$BW$498,58,0),"")</f>
        <v/>
      </c>
      <c r="X186" s="66"/>
      <c r="Y186" s="66"/>
      <c r="Z186" s="45" t="str">
        <f t="shared" si="3"/>
        <v/>
      </c>
      <c r="AA186" s="45"/>
      <c r="AB186" s="8" t="str">
        <f>+IFERROR(IF(VLOOKUP(#REF!&amp;"-"&amp;ROW()-109,[1]ワークシート!$F$2:$BW$498,10,0)="","",VLOOKUP(#REF!&amp;"-"&amp;ROW()-109,[1]ワークシート!$F$2:$BW$498,10,0)),"")</f>
        <v/>
      </c>
      <c r="AC186" s="18"/>
      <c r="AD186" s="126" t="str">
        <f>+IFERROR(VLOOKUP(#REF!&amp;"-"&amp;ROW()-109,[1]ワークシート!$F$2:$BW$498,62,0),"")</f>
        <v/>
      </c>
      <c r="AE186" s="126"/>
      <c r="AF186" s="45" t="str">
        <f t="shared" si="4"/>
        <v/>
      </c>
      <c r="AG186" s="45"/>
      <c r="AH186" s="45" t="str">
        <f>+IFERROR(IF(VLOOKUP(#REF!&amp;"-"&amp;ROW()-109,[1]ワークシート!$F$2:$BW$498,63,0)="","",VLOOKUP(#REF!&amp;"-"&amp;ROW()-109,[1]ワークシート!$F$2:$BW$498,63,0)),"")</f>
        <v/>
      </c>
      <c r="AI186" s="45"/>
      <c r="AK186" s="135">
        <v>106</v>
      </c>
      <c r="AL186" s="135" t="str">
        <f t="shared" si="5"/>
        <v>106</v>
      </c>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row>
    <row r="187" spans="1:71" ht="35.1" hidden="1" customHeight="1">
      <c r="A187" s="2"/>
      <c r="B187" s="8" t="str">
        <f>+IFERROR(VLOOKUP(#REF!&amp;"-"&amp;ROW()-109,[1]ワークシート!$F$2:$BW$498,6,0),"")</f>
        <v/>
      </c>
      <c r="C187" s="18"/>
      <c r="D187" s="8" t="str">
        <f>+IFERROR(IF(VLOOKUP(#REF!&amp;"-"&amp;ROW()-109,[1]ワークシート!$F$2:$BW$498,7,0)="","",VLOOKUP(#REF!&amp;"-"&amp;ROW()-109,[1]ワークシート!$F$2:$BW$498,7,0)),"")</f>
        <v/>
      </c>
      <c r="E187" s="18"/>
      <c r="F187" s="8" t="str">
        <f>+IFERROR(VLOOKUP(#REF!&amp;"-"&amp;ROW()-109,[1]ワークシート!$F$2:$BW$498,8,0),"")</f>
        <v/>
      </c>
      <c r="G187" s="18"/>
      <c r="H187" s="45" t="str">
        <f>+IFERROR(VLOOKUP(#REF!&amp;"-"&amp;ROW()-109,[1]ワークシート!$F$2:$BW$498,9,0),"")</f>
        <v/>
      </c>
      <c r="I18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87" s="49"/>
      <c r="K187" s="8" t="str">
        <f>+IFERROR(VLOOKUP(#REF!&amp;"-"&amp;ROW()-109,[1]ワークシート!$F$2:$BW$498,16,0),"")</f>
        <v/>
      </c>
      <c r="L187" s="29"/>
      <c r="M187" s="18"/>
      <c r="N187" s="52" t="str">
        <f>+IFERROR(VLOOKUP(#REF!&amp;"-"&amp;ROW()-109,[1]ワークシート!$F$2:$BW$498,21,0),"")</f>
        <v/>
      </c>
      <c r="O187" s="62"/>
      <c r="P187" s="66" t="str">
        <f>+IFERROR(VLOOKUP(#REF!&amp;"-"&amp;ROW()-109,[1]ワークシート!$F$2:$BW$498,22,0),"")</f>
        <v/>
      </c>
      <c r="Q187" s="66"/>
      <c r="R187" s="71" t="str">
        <f>+IFERROR(VLOOKUP(#REF!&amp;"-"&amp;ROW()-109,[1]ワークシート!$F$2:$BW$498,52,0),"")</f>
        <v/>
      </c>
      <c r="S187" s="71"/>
      <c r="T187" s="71"/>
      <c r="U187" s="66" t="str">
        <f>+IFERROR(VLOOKUP(#REF!&amp;"-"&amp;ROW()-109,[1]ワークシート!$F$2:$BW$498,57,0),"")</f>
        <v/>
      </c>
      <c r="V187" s="66"/>
      <c r="W187" s="66" t="str">
        <f>+IFERROR(VLOOKUP(#REF!&amp;"-"&amp;ROW()-109,[1]ワークシート!$F$2:$BW$498,58,0),"")</f>
        <v/>
      </c>
      <c r="X187" s="66"/>
      <c r="Y187" s="66"/>
      <c r="Z187" s="45" t="str">
        <f t="shared" si="3"/>
        <v/>
      </c>
      <c r="AA187" s="45"/>
      <c r="AB187" s="8" t="str">
        <f>+IFERROR(IF(VLOOKUP(#REF!&amp;"-"&amp;ROW()-109,[1]ワークシート!$F$2:$BW$498,10,0)="","",VLOOKUP(#REF!&amp;"-"&amp;ROW()-109,[1]ワークシート!$F$2:$BW$498,10,0)),"")</f>
        <v/>
      </c>
      <c r="AC187" s="18"/>
      <c r="AD187" s="126" t="str">
        <f>+IFERROR(VLOOKUP(#REF!&amp;"-"&amp;ROW()-109,[1]ワークシート!$F$2:$BW$498,62,0),"")</f>
        <v/>
      </c>
      <c r="AE187" s="126"/>
      <c r="AF187" s="45" t="str">
        <f t="shared" si="4"/>
        <v/>
      </c>
      <c r="AG187" s="45"/>
      <c r="AH187" s="45" t="str">
        <f>+IFERROR(IF(VLOOKUP(#REF!&amp;"-"&amp;ROW()-109,[1]ワークシート!$F$2:$BW$498,63,0)="","",VLOOKUP(#REF!&amp;"-"&amp;ROW()-109,[1]ワークシート!$F$2:$BW$498,63,0)),"")</f>
        <v/>
      </c>
      <c r="AI187" s="45"/>
      <c r="AK187" s="135">
        <v>107</v>
      </c>
      <c r="AL187" s="135" t="str">
        <f t="shared" si="5"/>
        <v>107</v>
      </c>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row>
    <row r="188" spans="1:71" ht="35.1" hidden="1" customHeight="1">
      <c r="A188" s="2"/>
      <c r="B188" s="8" t="str">
        <f>+IFERROR(VLOOKUP(#REF!&amp;"-"&amp;ROW()-109,[1]ワークシート!$F$2:$BW$498,6,0),"")</f>
        <v/>
      </c>
      <c r="C188" s="18"/>
      <c r="D188" s="8" t="str">
        <f>+IFERROR(IF(VLOOKUP(#REF!&amp;"-"&amp;ROW()-109,[1]ワークシート!$F$2:$BW$498,7,0)="","",VLOOKUP(#REF!&amp;"-"&amp;ROW()-109,[1]ワークシート!$F$2:$BW$498,7,0)),"")</f>
        <v/>
      </c>
      <c r="E188" s="18"/>
      <c r="F188" s="8" t="str">
        <f>+IFERROR(VLOOKUP(#REF!&amp;"-"&amp;ROW()-109,[1]ワークシート!$F$2:$BW$498,8,0),"")</f>
        <v/>
      </c>
      <c r="G188" s="18"/>
      <c r="H188" s="45" t="str">
        <f>+IFERROR(VLOOKUP(#REF!&amp;"-"&amp;ROW()-109,[1]ワークシート!$F$2:$BW$498,9,0),"")</f>
        <v/>
      </c>
      <c r="I18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88" s="49"/>
      <c r="K188" s="8" t="str">
        <f>+IFERROR(VLOOKUP(#REF!&amp;"-"&amp;ROW()-109,[1]ワークシート!$F$2:$BW$498,16,0),"")</f>
        <v/>
      </c>
      <c r="L188" s="29"/>
      <c r="M188" s="18"/>
      <c r="N188" s="52" t="str">
        <f>+IFERROR(VLOOKUP(#REF!&amp;"-"&amp;ROW()-109,[1]ワークシート!$F$2:$BW$498,21,0),"")</f>
        <v/>
      </c>
      <c r="O188" s="62"/>
      <c r="P188" s="66" t="str">
        <f>+IFERROR(VLOOKUP(#REF!&amp;"-"&amp;ROW()-109,[1]ワークシート!$F$2:$BW$498,22,0),"")</f>
        <v/>
      </c>
      <c r="Q188" s="66"/>
      <c r="R188" s="71" t="str">
        <f>+IFERROR(VLOOKUP(#REF!&amp;"-"&amp;ROW()-109,[1]ワークシート!$F$2:$BW$498,52,0),"")</f>
        <v/>
      </c>
      <c r="S188" s="71"/>
      <c r="T188" s="71"/>
      <c r="U188" s="66" t="str">
        <f>+IFERROR(VLOOKUP(#REF!&amp;"-"&amp;ROW()-109,[1]ワークシート!$F$2:$BW$498,57,0),"")</f>
        <v/>
      </c>
      <c r="V188" s="66"/>
      <c r="W188" s="66" t="str">
        <f>+IFERROR(VLOOKUP(#REF!&amp;"-"&amp;ROW()-109,[1]ワークシート!$F$2:$BW$498,58,0),"")</f>
        <v/>
      </c>
      <c r="X188" s="66"/>
      <c r="Y188" s="66"/>
      <c r="Z188" s="45" t="str">
        <f t="shared" si="3"/>
        <v/>
      </c>
      <c r="AA188" s="45"/>
      <c r="AB188" s="8" t="str">
        <f>+IFERROR(IF(VLOOKUP(#REF!&amp;"-"&amp;ROW()-109,[1]ワークシート!$F$2:$BW$498,10,0)="","",VLOOKUP(#REF!&amp;"-"&amp;ROW()-109,[1]ワークシート!$F$2:$BW$498,10,0)),"")</f>
        <v/>
      </c>
      <c r="AC188" s="18"/>
      <c r="AD188" s="126" t="str">
        <f>+IFERROR(VLOOKUP(#REF!&amp;"-"&amp;ROW()-109,[1]ワークシート!$F$2:$BW$498,62,0),"")</f>
        <v/>
      </c>
      <c r="AE188" s="126"/>
      <c r="AF188" s="45" t="str">
        <f t="shared" si="4"/>
        <v/>
      </c>
      <c r="AG188" s="45"/>
      <c r="AH188" s="45" t="str">
        <f>+IFERROR(IF(VLOOKUP(#REF!&amp;"-"&amp;ROW()-109,[1]ワークシート!$F$2:$BW$498,63,0)="","",VLOOKUP(#REF!&amp;"-"&amp;ROW()-109,[1]ワークシート!$F$2:$BW$498,63,0)),"")</f>
        <v/>
      </c>
      <c r="AI188" s="45"/>
      <c r="AK188" s="135">
        <v>108</v>
      </c>
      <c r="AL188" s="135" t="str">
        <f t="shared" si="5"/>
        <v>108</v>
      </c>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row>
    <row r="189" spans="1:71" ht="35.1" hidden="1" customHeight="1">
      <c r="A189" s="2"/>
      <c r="B189" s="8" t="str">
        <f>+IFERROR(VLOOKUP(#REF!&amp;"-"&amp;ROW()-109,[1]ワークシート!$F$2:$BW$498,6,0),"")</f>
        <v/>
      </c>
      <c r="C189" s="18"/>
      <c r="D189" s="8" t="str">
        <f>+IFERROR(IF(VLOOKUP(#REF!&amp;"-"&amp;ROW()-109,[1]ワークシート!$F$2:$BW$498,7,0)="","",VLOOKUP(#REF!&amp;"-"&amp;ROW()-109,[1]ワークシート!$F$2:$BW$498,7,0)),"")</f>
        <v/>
      </c>
      <c r="E189" s="18"/>
      <c r="F189" s="8" t="str">
        <f>+IFERROR(VLOOKUP(#REF!&amp;"-"&amp;ROW()-109,[1]ワークシート!$F$2:$BW$498,8,0),"")</f>
        <v/>
      </c>
      <c r="G189" s="18"/>
      <c r="H189" s="45" t="str">
        <f>+IFERROR(VLOOKUP(#REF!&amp;"-"&amp;ROW()-109,[1]ワークシート!$F$2:$BW$498,9,0),"")</f>
        <v/>
      </c>
      <c r="I18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89" s="49"/>
      <c r="K189" s="8" t="str">
        <f>+IFERROR(VLOOKUP(#REF!&amp;"-"&amp;ROW()-109,[1]ワークシート!$F$2:$BW$498,16,0),"")</f>
        <v/>
      </c>
      <c r="L189" s="29"/>
      <c r="M189" s="18"/>
      <c r="N189" s="52" t="str">
        <f>+IFERROR(VLOOKUP(#REF!&amp;"-"&amp;ROW()-109,[1]ワークシート!$F$2:$BW$498,21,0),"")</f>
        <v/>
      </c>
      <c r="O189" s="62"/>
      <c r="P189" s="66" t="str">
        <f>+IFERROR(VLOOKUP(#REF!&amp;"-"&amp;ROW()-109,[1]ワークシート!$F$2:$BW$498,22,0),"")</f>
        <v/>
      </c>
      <c r="Q189" s="66"/>
      <c r="R189" s="71" t="str">
        <f>+IFERROR(VLOOKUP(#REF!&amp;"-"&amp;ROW()-109,[1]ワークシート!$F$2:$BW$498,52,0),"")</f>
        <v/>
      </c>
      <c r="S189" s="71"/>
      <c r="T189" s="71"/>
      <c r="U189" s="66" t="str">
        <f>+IFERROR(VLOOKUP(#REF!&amp;"-"&amp;ROW()-109,[1]ワークシート!$F$2:$BW$498,57,0),"")</f>
        <v/>
      </c>
      <c r="V189" s="66"/>
      <c r="W189" s="66" t="str">
        <f>+IFERROR(VLOOKUP(#REF!&amp;"-"&amp;ROW()-109,[1]ワークシート!$F$2:$BW$498,58,0),"")</f>
        <v/>
      </c>
      <c r="X189" s="66"/>
      <c r="Y189" s="66"/>
      <c r="Z189" s="45" t="str">
        <f t="shared" si="3"/>
        <v/>
      </c>
      <c r="AA189" s="45"/>
      <c r="AB189" s="8" t="str">
        <f>+IFERROR(IF(VLOOKUP(#REF!&amp;"-"&amp;ROW()-109,[1]ワークシート!$F$2:$BW$498,10,0)="","",VLOOKUP(#REF!&amp;"-"&amp;ROW()-109,[1]ワークシート!$F$2:$BW$498,10,0)),"")</f>
        <v/>
      </c>
      <c r="AC189" s="18"/>
      <c r="AD189" s="126" t="str">
        <f>+IFERROR(VLOOKUP(#REF!&amp;"-"&amp;ROW()-109,[1]ワークシート!$F$2:$BW$498,62,0),"")</f>
        <v/>
      </c>
      <c r="AE189" s="126"/>
      <c r="AF189" s="45" t="str">
        <f t="shared" si="4"/>
        <v/>
      </c>
      <c r="AG189" s="45"/>
      <c r="AH189" s="45" t="str">
        <f>+IFERROR(IF(VLOOKUP(#REF!&amp;"-"&amp;ROW()-109,[1]ワークシート!$F$2:$BW$498,63,0)="","",VLOOKUP(#REF!&amp;"-"&amp;ROW()-109,[1]ワークシート!$F$2:$BW$498,63,0)),"")</f>
        <v/>
      </c>
      <c r="AI189" s="45"/>
      <c r="AK189" s="135">
        <v>109</v>
      </c>
      <c r="AL189" s="135" t="str">
        <f t="shared" si="5"/>
        <v>109</v>
      </c>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row>
    <row r="190" spans="1:71" ht="35.1" hidden="1" customHeight="1">
      <c r="A190" s="2"/>
      <c r="B190" s="8" t="str">
        <f>+IFERROR(VLOOKUP(#REF!&amp;"-"&amp;ROW()-109,[1]ワークシート!$F$2:$BW$498,6,0),"")</f>
        <v/>
      </c>
      <c r="C190" s="18"/>
      <c r="D190" s="8" t="str">
        <f>+IFERROR(IF(VLOOKUP(#REF!&amp;"-"&amp;ROW()-109,[1]ワークシート!$F$2:$BW$498,7,0)="","",VLOOKUP(#REF!&amp;"-"&amp;ROW()-109,[1]ワークシート!$F$2:$BW$498,7,0)),"")</f>
        <v/>
      </c>
      <c r="E190" s="18"/>
      <c r="F190" s="8" t="str">
        <f>+IFERROR(VLOOKUP(#REF!&amp;"-"&amp;ROW()-109,[1]ワークシート!$F$2:$BW$498,8,0),"")</f>
        <v/>
      </c>
      <c r="G190" s="18"/>
      <c r="H190" s="45" t="str">
        <f>+IFERROR(VLOOKUP(#REF!&amp;"-"&amp;ROW()-109,[1]ワークシート!$F$2:$BW$498,9,0),"")</f>
        <v/>
      </c>
      <c r="I19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90" s="49"/>
      <c r="K190" s="8" t="str">
        <f>+IFERROR(VLOOKUP(#REF!&amp;"-"&amp;ROW()-109,[1]ワークシート!$F$2:$BW$498,16,0),"")</f>
        <v/>
      </c>
      <c r="L190" s="29"/>
      <c r="M190" s="18"/>
      <c r="N190" s="52" t="str">
        <f>+IFERROR(VLOOKUP(#REF!&amp;"-"&amp;ROW()-109,[1]ワークシート!$F$2:$BW$498,21,0),"")</f>
        <v/>
      </c>
      <c r="O190" s="62"/>
      <c r="P190" s="66" t="str">
        <f>+IFERROR(VLOOKUP(#REF!&amp;"-"&amp;ROW()-109,[1]ワークシート!$F$2:$BW$498,22,0),"")</f>
        <v/>
      </c>
      <c r="Q190" s="66"/>
      <c r="R190" s="71" t="str">
        <f>+IFERROR(VLOOKUP(#REF!&amp;"-"&amp;ROW()-109,[1]ワークシート!$F$2:$BW$498,52,0),"")</f>
        <v/>
      </c>
      <c r="S190" s="71"/>
      <c r="T190" s="71"/>
      <c r="U190" s="66" t="str">
        <f>+IFERROR(VLOOKUP(#REF!&amp;"-"&amp;ROW()-109,[1]ワークシート!$F$2:$BW$498,57,0),"")</f>
        <v/>
      </c>
      <c r="V190" s="66"/>
      <c r="W190" s="66" t="str">
        <f>+IFERROR(VLOOKUP(#REF!&amp;"-"&amp;ROW()-109,[1]ワークシート!$F$2:$BW$498,58,0),"")</f>
        <v/>
      </c>
      <c r="X190" s="66"/>
      <c r="Y190" s="66"/>
      <c r="Z190" s="45" t="str">
        <f t="shared" si="3"/>
        <v/>
      </c>
      <c r="AA190" s="45"/>
      <c r="AB190" s="8" t="str">
        <f>+IFERROR(IF(VLOOKUP(#REF!&amp;"-"&amp;ROW()-109,[1]ワークシート!$F$2:$BW$498,10,0)="","",VLOOKUP(#REF!&amp;"-"&amp;ROW()-109,[1]ワークシート!$F$2:$BW$498,10,0)),"")</f>
        <v/>
      </c>
      <c r="AC190" s="18"/>
      <c r="AD190" s="126" t="str">
        <f>+IFERROR(VLOOKUP(#REF!&amp;"-"&amp;ROW()-109,[1]ワークシート!$F$2:$BW$498,62,0),"")</f>
        <v/>
      </c>
      <c r="AE190" s="126"/>
      <c r="AF190" s="45" t="str">
        <f t="shared" si="4"/>
        <v/>
      </c>
      <c r="AG190" s="45"/>
      <c r="AH190" s="45" t="str">
        <f>+IFERROR(IF(VLOOKUP(#REF!&amp;"-"&amp;ROW()-109,[1]ワークシート!$F$2:$BW$498,63,0)="","",VLOOKUP(#REF!&amp;"-"&amp;ROW()-109,[1]ワークシート!$F$2:$BW$498,63,0)),"")</f>
        <v/>
      </c>
      <c r="AI190" s="45"/>
      <c r="AK190" s="135">
        <v>110</v>
      </c>
      <c r="AL190" s="135" t="str">
        <f t="shared" si="5"/>
        <v>110</v>
      </c>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row>
    <row r="191" spans="1:71" ht="35.1" hidden="1" customHeight="1">
      <c r="A191" s="2"/>
      <c r="B191" s="8" t="str">
        <f>+IFERROR(VLOOKUP(#REF!&amp;"-"&amp;ROW()-109,[1]ワークシート!$F$2:$BW$498,6,0),"")</f>
        <v/>
      </c>
      <c r="C191" s="18"/>
      <c r="D191" s="8" t="str">
        <f>+IFERROR(IF(VLOOKUP(#REF!&amp;"-"&amp;ROW()-109,[1]ワークシート!$F$2:$BW$498,7,0)="","",VLOOKUP(#REF!&amp;"-"&amp;ROW()-109,[1]ワークシート!$F$2:$BW$498,7,0)),"")</f>
        <v/>
      </c>
      <c r="E191" s="18"/>
      <c r="F191" s="8" t="str">
        <f>+IFERROR(VLOOKUP(#REF!&amp;"-"&amp;ROW()-109,[1]ワークシート!$F$2:$BW$498,8,0),"")</f>
        <v/>
      </c>
      <c r="G191" s="18"/>
      <c r="H191" s="45" t="str">
        <f>+IFERROR(VLOOKUP(#REF!&amp;"-"&amp;ROW()-109,[1]ワークシート!$F$2:$BW$498,9,0),"")</f>
        <v/>
      </c>
      <c r="I19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91" s="49"/>
      <c r="K191" s="8" t="str">
        <f>+IFERROR(VLOOKUP(#REF!&amp;"-"&amp;ROW()-109,[1]ワークシート!$F$2:$BW$498,16,0),"")</f>
        <v/>
      </c>
      <c r="L191" s="29"/>
      <c r="M191" s="18"/>
      <c r="N191" s="52" t="str">
        <f>+IFERROR(VLOOKUP(#REF!&amp;"-"&amp;ROW()-109,[1]ワークシート!$F$2:$BW$498,21,0),"")</f>
        <v/>
      </c>
      <c r="O191" s="62"/>
      <c r="P191" s="66" t="str">
        <f>+IFERROR(VLOOKUP(#REF!&amp;"-"&amp;ROW()-109,[1]ワークシート!$F$2:$BW$498,22,0),"")</f>
        <v/>
      </c>
      <c r="Q191" s="66"/>
      <c r="R191" s="71" t="str">
        <f>+IFERROR(VLOOKUP(#REF!&amp;"-"&amp;ROW()-109,[1]ワークシート!$F$2:$BW$498,52,0),"")</f>
        <v/>
      </c>
      <c r="S191" s="71"/>
      <c r="T191" s="71"/>
      <c r="U191" s="66" t="str">
        <f>+IFERROR(VLOOKUP(#REF!&amp;"-"&amp;ROW()-109,[1]ワークシート!$F$2:$BW$498,57,0),"")</f>
        <v/>
      </c>
      <c r="V191" s="66"/>
      <c r="W191" s="66" t="str">
        <f>+IFERROR(VLOOKUP(#REF!&amp;"-"&amp;ROW()-109,[1]ワークシート!$F$2:$BW$498,58,0),"")</f>
        <v/>
      </c>
      <c r="X191" s="66"/>
      <c r="Y191" s="66"/>
      <c r="Z191" s="45" t="str">
        <f t="shared" si="3"/>
        <v/>
      </c>
      <c r="AA191" s="45"/>
      <c r="AB191" s="8" t="str">
        <f>+IFERROR(IF(VLOOKUP(#REF!&amp;"-"&amp;ROW()-109,[1]ワークシート!$F$2:$BW$498,10,0)="","",VLOOKUP(#REF!&amp;"-"&amp;ROW()-109,[1]ワークシート!$F$2:$BW$498,10,0)),"")</f>
        <v/>
      </c>
      <c r="AC191" s="18"/>
      <c r="AD191" s="126" t="str">
        <f>+IFERROR(VLOOKUP(#REF!&amp;"-"&amp;ROW()-109,[1]ワークシート!$F$2:$BW$498,62,0),"")</f>
        <v/>
      </c>
      <c r="AE191" s="126"/>
      <c r="AF191" s="45" t="str">
        <f t="shared" si="4"/>
        <v/>
      </c>
      <c r="AG191" s="45"/>
      <c r="AH191" s="45" t="str">
        <f>+IFERROR(IF(VLOOKUP(#REF!&amp;"-"&amp;ROW()-109,[1]ワークシート!$F$2:$BW$498,63,0)="","",VLOOKUP(#REF!&amp;"-"&amp;ROW()-109,[1]ワークシート!$F$2:$BW$498,63,0)),"")</f>
        <v/>
      </c>
      <c r="AI191" s="45"/>
      <c r="AK191" s="135">
        <v>111</v>
      </c>
      <c r="AL191" s="135" t="str">
        <f t="shared" si="5"/>
        <v>111</v>
      </c>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row>
    <row r="192" spans="1:71" ht="35.1" hidden="1" customHeight="1">
      <c r="A192" s="2"/>
      <c r="B192" s="8" t="str">
        <f>+IFERROR(VLOOKUP(#REF!&amp;"-"&amp;ROW()-109,[1]ワークシート!$F$2:$BW$498,6,0),"")</f>
        <v/>
      </c>
      <c r="C192" s="18"/>
      <c r="D192" s="8" t="str">
        <f>+IFERROR(IF(VLOOKUP(#REF!&amp;"-"&amp;ROW()-109,[1]ワークシート!$F$2:$BW$498,7,0)="","",VLOOKUP(#REF!&amp;"-"&amp;ROW()-109,[1]ワークシート!$F$2:$BW$498,7,0)),"")</f>
        <v/>
      </c>
      <c r="E192" s="18"/>
      <c r="F192" s="8" t="str">
        <f>+IFERROR(VLOOKUP(#REF!&amp;"-"&amp;ROW()-109,[1]ワークシート!$F$2:$BW$498,8,0),"")</f>
        <v/>
      </c>
      <c r="G192" s="18"/>
      <c r="H192" s="45" t="str">
        <f>+IFERROR(VLOOKUP(#REF!&amp;"-"&amp;ROW()-109,[1]ワークシート!$F$2:$BW$498,9,0),"")</f>
        <v/>
      </c>
      <c r="I19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92" s="49"/>
      <c r="K192" s="8" t="str">
        <f>+IFERROR(VLOOKUP(#REF!&amp;"-"&amp;ROW()-109,[1]ワークシート!$F$2:$BW$498,16,0),"")</f>
        <v/>
      </c>
      <c r="L192" s="29"/>
      <c r="M192" s="18"/>
      <c r="N192" s="52" t="str">
        <f>+IFERROR(VLOOKUP(#REF!&amp;"-"&amp;ROW()-109,[1]ワークシート!$F$2:$BW$498,21,0),"")</f>
        <v/>
      </c>
      <c r="O192" s="62"/>
      <c r="P192" s="66" t="str">
        <f>+IFERROR(VLOOKUP(#REF!&amp;"-"&amp;ROW()-109,[1]ワークシート!$F$2:$BW$498,22,0),"")</f>
        <v/>
      </c>
      <c r="Q192" s="66"/>
      <c r="R192" s="71" t="str">
        <f>+IFERROR(VLOOKUP(#REF!&amp;"-"&amp;ROW()-109,[1]ワークシート!$F$2:$BW$498,52,0),"")</f>
        <v/>
      </c>
      <c r="S192" s="71"/>
      <c r="T192" s="71"/>
      <c r="U192" s="66" t="str">
        <f>+IFERROR(VLOOKUP(#REF!&amp;"-"&amp;ROW()-109,[1]ワークシート!$F$2:$BW$498,57,0),"")</f>
        <v/>
      </c>
      <c r="V192" s="66"/>
      <c r="W192" s="66" t="str">
        <f>+IFERROR(VLOOKUP(#REF!&amp;"-"&amp;ROW()-109,[1]ワークシート!$F$2:$BW$498,58,0),"")</f>
        <v/>
      </c>
      <c r="X192" s="66"/>
      <c r="Y192" s="66"/>
      <c r="Z192" s="45" t="str">
        <f t="shared" si="3"/>
        <v/>
      </c>
      <c r="AA192" s="45"/>
      <c r="AB192" s="8" t="str">
        <f>+IFERROR(IF(VLOOKUP(#REF!&amp;"-"&amp;ROW()-109,[1]ワークシート!$F$2:$BW$498,10,0)="","",VLOOKUP(#REF!&amp;"-"&amp;ROW()-109,[1]ワークシート!$F$2:$BW$498,10,0)),"")</f>
        <v/>
      </c>
      <c r="AC192" s="18"/>
      <c r="AD192" s="126" t="str">
        <f>+IFERROR(VLOOKUP(#REF!&amp;"-"&amp;ROW()-109,[1]ワークシート!$F$2:$BW$498,62,0),"")</f>
        <v/>
      </c>
      <c r="AE192" s="126"/>
      <c r="AF192" s="45" t="str">
        <f t="shared" si="4"/>
        <v/>
      </c>
      <c r="AG192" s="45"/>
      <c r="AH192" s="45" t="str">
        <f>+IFERROR(IF(VLOOKUP(#REF!&amp;"-"&amp;ROW()-109,[1]ワークシート!$F$2:$BW$498,63,0)="","",VLOOKUP(#REF!&amp;"-"&amp;ROW()-109,[1]ワークシート!$F$2:$BW$498,63,0)),"")</f>
        <v/>
      </c>
      <c r="AI192" s="45"/>
      <c r="AK192" s="135">
        <v>112</v>
      </c>
      <c r="AL192" s="135" t="str">
        <f t="shared" si="5"/>
        <v>112</v>
      </c>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row>
    <row r="193" spans="1:71" ht="35.1" hidden="1" customHeight="1">
      <c r="A193" s="2"/>
      <c r="B193" s="8" t="str">
        <f>+IFERROR(VLOOKUP(#REF!&amp;"-"&amp;ROW()-109,[1]ワークシート!$F$2:$BW$498,6,0),"")</f>
        <v/>
      </c>
      <c r="C193" s="18"/>
      <c r="D193" s="8" t="str">
        <f>+IFERROR(IF(VLOOKUP(#REF!&amp;"-"&amp;ROW()-109,[1]ワークシート!$F$2:$BW$498,7,0)="","",VLOOKUP(#REF!&amp;"-"&amp;ROW()-109,[1]ワークシート!$F$2:$BW$498,7,0)),"")</f>
        <v/>
      </c>
      <c r="E193" s="18"/>
      <c r="F193" s="8" t="str">
        <f>+IFERROR(VLOOKUP(#REF!&amp;"-"&amp;ROW()-109,[1]ワークシート!$F$2:$BW$498,8,0),"")</f>
        <v/>
      </c>
      <c r="G193" s="18"/>
      <c r="H193" s="45" t="str">
        <f>+IFERROR(VLOOKUP(#REF!&amp;"-"&amp;ROW()-109,[1]ワークシート!$F$2:$BW$498,9,0),"")</f>
        <v/>
      </c>
      <c r="I19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93" s="49"/>
      <c r="K193" s="8" t="str">
        <f>+IFERROR(VLOOKUP(#REF!&amp;"-"&amp;ROW()-109,[1]ワークシート!$F$2:$BW$498,16,0),"")</f>
        <v/>
      </c>
      <c r="L193" s="29"/>
      <c r="M193" s="18"/>
      <c r="N193" s="52" t="str">
        <f>+IFERROR(VLOOKUP(#REF!&amp;"-"&amp;ROW()-109,[1]ワークシート!$F$2:$BW$498,21,0),"")</f>
        <v/>
      </c>
      <c r="O193" s="62"/>
      <c r="P193" s="66" t="str">
        <f>+IFERROR(VLOOKUP(#REF!&amp;"-"&amp;ROW()-109,[1]ワークシート!$F$2:$BW$498,22,0),"")</f>
        <v/>
      </c>
      <c r="Q193" s="66"/>
      <c r="R193" s="71" t="str">
        <f>+IFERROR(VLOOKUP(#REF!&amp;"-"&amp;ROW()-109,[1]ワークシート!$F$2:$BW$498,52,0),"")</f>
        <v/>
      </c>
      <c r="S193" s="71"/>
      <c r="T193" s="71"/>
      <c r="U193" s="66" t="str">
        <f>+IFERROR(VLOOKUP(#REF!&amp;"-"&amp;ROW()-109,[1]ワークシート!$F$2:$BW$498,57,0),"")</f>
        <v/>
      </c>
      <c r="V193" s="66"/>
      <c r="W193" s="66" t="str">
        <f>+IFERROR(VLOOKUP(#REF!&amp;"-"&amp;ROW()-109,[1]ワークシート!$F$2:$BW$498,58,0),"")</f>
        <v/>
      </c>
      <c r="X193" s="66"/>
      <c r="Y193" s="66"/>
      <c r="Z193" s="45" t="str">
        <f t="shared" si="3"/>
        <v/>
      </c>
      <c r="AA193" s="45"/>
      <c r="AB193" s="8" t="str">
        <f>+IFERROR(IF(VLOOKUP(#REF!&amp;"-"&amp;ROW()-109,[1]ワークシート!$F$2:$BW$498,10,0)="","",VLOOKUP(#REF!&amp;"-"&amp;ROW()-109,[1]ワークシート!$F$2:$BW$498,10,0)),"")</f>
        <v/>
      </c>
      <c r="AC193" s="18"/>
      <c r="AD193" s="126" t="str">
        <f>+IFERROR(VLOOKUP(#REF!&amp;"-"&amp;ROW()-109,[1]ワークシート!$F$2:$BW$498,62,0),"")</f>
        <v/>
      </c>
      <c r="AE193" s="126"/>
      <c r="AF193" s="45" t="str">
        <f t="shared" si="4"/>
        <v/>
      </c>
      <c r="AG193" s="45"/>
      <c r="AH193" s="45" t="str">
        <f>+IFERROR(IF(VLOOKUP(#REF!&amp;"-"&amp;ROW()-109,[1]ワークシート!$F$2:$BW$498,63,0)="","",VLOOKUP(#REF!&amp;"-"&amp;ROW()-109,[1]ワークシート!$F$2:$BW$498,63,0)),"")</f>
        <v/>
      </c>
      <c r="AI193" s="45"/>
      <c r="AK193" s="135">
        <v>113</v>
      </c>
      <c r="AL193" s="135" t="str">
        <f t="shared" si="5"/>
        <v>113</v>
      </c>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row>
    <row r="194" spans="1:71" ht="35.1" hidden="1" customHeight="1">
      <c r="A194" s="2"/>
      <c r="B194" s="8" t="str">
        <f>+IFERROR(VLOOKUP(#REF!&amp;"-"&amp;ROW()-109,[1]ワークシート!$F$2:$BW$498,6,0),"")</f>
        <v/>
      </c>
      <c r="C194" s="18"/>
      <c r="D194" s="8" t="str">
        <f>+IFERROR(IF(VLOOKUP(#REF!&amp;"-"&amp;ROW()-109,[1]ワークシート!$F$2:$BW$498,7,0)="","",VLOOKUP(#REF!&amp;"-"&amp;ROW()-109,[1]ワークシート!$F$2:$BW$498,7,0)),"")</f>
        <v/>
      </c>
      <c r="E194" s="18"/>
      <c r="F194" s="8" t="str">
        <f>+IFERROR(VLOOKUP(#REF!&amp;"-"&amp;ROW()-109,[1]ワークシート!$F$2:$BW$498,8,0),"")</f>
        <v/>
      </c>
      <c r="G194" s="18"/>
      <c r="H194" s="45" t="str">
        <f>+IFERROR(VLOOKUP(#REF!&amp;"-"&amp;ROW()-109,[1]ワークシート!$F$2:$BW$498,9,0),"")</f>
        <v/>
      </c>
      <c r="I19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94" s="49"/>
      <c r="K194" s="8" t="str">
        <f>+IFERROR(VLOOKUP(#REF!&amp;"-"&amp;ROW()-109,[1]ワークシート!$F$2:$BW$498,16,0),"")</f>
        <v/>
      </c>
      <c r="L194" s="29"/>
      <c r="M194" s="18"/>
      <c r="N194" s="52" t="str">
        <f>+IFERROR(VLOOKUP(#REF!&amp;"-"&amp;ROW()-109,[1]ワークシート!$F$2:$BW$498,21,0),"")</f>
        <v/>
      </c>
      <c r="O194" s="62"/>
      <c r="P194" s="66" t="str">
        <f>+IFERROR(VLOOKUP(#REF!&amp;"-"&amp;ROW()-109,[1]ワークシート!$F$2:$BW$498,22,0),"")</f>
        <v/>
      </c>
      <c r="Q194" s="66"/>
      <c r="R194" s="71" t="str">
        <f>+IFERROR(VLOOKUP(#REF!&amp;"-"&amp;ROW()-109,[1]ワークシート!$F$2:$BW$498,52,0),"")</f>
        <v/>
      </c>
      <c r="S194" s="71"/>
      <c r="T194" s="71"/>
      <c r="U194" s="66" t="str">
        <f>+IFERROR(VLOOKUP(#REF!&amp;"-"&amp;ROW()-109,[1]ワークシート!$F$2:$BW$498,57,0),"")</f>
        <v/>
      </c>
      <c r="V194" s="66"/>
      <c r="W194" s="66" t="str">
        <f>+IFERROR(VLOOKUP(#REF!&amp;"-"&amp;ROW()-109,[1]ワークシート!$F$2:$BW$498,58,0),"")</f>
        <v/>
      </c>
      <c r="X194" s="66"/>
      <c r="Y194" s="66"/>
      <c r="Z194" s="45" t="str">
        <f t="shared" si="3"/>
        <v/>
      </c>
      <c r="AA194" s="45"/>
      <c r="AB194" s="8" t="str">
        <f>+IFERROR(IF(VLOOKUP(#REF!&amp;"-"&amp;ROW()-109,[1]ワークシート!$F$2:$BW$498,10,0)="","",VLOOKUP(#REF!&amp;"-"&amp;ROW()-109,[1]ワークシート!$F$2:$BW$498,10,0)),"")</f>
        <v/>
      </c>
      <c r="AC194" s="18"/>
      <c r="AD194" s="126" t="str">
        <f>+IFERROR(VLOOKUP(#REF!&amp;"-"&amp;ROW()-109,[1]ワークシート!$F$2:$BW$498,62,0),"")</f>
        <v/>
      </c>
      <c r="AE194" s="126"/>
      <c r="AF194" s="45" t="str">
        <f t="shared" si="4"/>
        <v/>
      </c>
      <c r="AG194" s="45"/>
      <c r="AH194" s="45" t="str">
        <f>+IFERROR(IF(VLOOKUP(#REF!&amp;"-"&amp;ROW()-109,[1]ワークシート!$F$2:$BW$498,63,0)="","",VLOOKUP(#REF!&amp;"-"&amp;ROW()-109,[1]ワークシート!$F$2:$BW$498,63,0)),"")</f>
        <v/>
      </c>
      <c r="AI194" s="45"/>
      <c r="AK194" s="135">
        <v>114</v>
      </c>
      <c r="AL194" s="135" t="str">
        <f t="shared" si="5"/>
        <v>114</v>
      </c>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row>
    <row r="195" spans="1:71" ht="35.1" hidden="1" customHeight="1">
      <c r="A195" s="2"/>
      <c r="B195" s="8" t="str">
        <f>+IFERROR(VLOOKUP(#REF!&amp;"-"&amp;ROW()-109,[1]ワークシート!$F$2:$BW$498,6,0),"")</f>
        <v/>
      </c>
      <c r="C195" s="18"/>
      <c r="D195" s="8" t="str">
        <f>+IFERROR(IF(VLOOKUP(#REF!&amp;"-"&amp;ROW()-109,[1]ワークシート!$F$2:$BW$498,7,0)="","",VLOOKUP(#REF!&amp;"-"&amp;ROW()-109,[1]ワークシート!$F$2:$BW$498,7,0)),"")</f>
        <v/>
      </c>
      <c r="E195" s="18"/>
      <c r="F195" s="8" t="str">
        <f>+IFERROR(VLOOKUP(#REF!&amp;"-"&amp;ROW()-109,[1]ワークシート!$F$2:$BW$498,8,0),"")</f>
        <v/>
      </c>
      <c r="G195" s="18"/>
      <c r="H195" s="45" t="str">
        <f>+IFERROR(VLOOKUP(#REF!&amp;"-"&amp;ROW()-109,[1]ワークシート!$F$2:$BW$498,9,0),"")</f>
        <v/>
      </c>
      <c r="I19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95" s="49"/>
      <c r="K195" s="8" t="str">
        <f>+IFERROR(VLOOKUP(#REF!&amp;"-"&amp;ROW()-109,[1]ワークシート!$F$2:$BW$498,16,0),"")</f>
        <v/>
      </c>
      <c r="L195" s="29"/>
      <c r="M195" s="18"/>
      <c r="N195" s="52" t="str">
        <f>+IFERROR(VLOOKUP(#REF!&amp;"-"&amp;ROW()-109,[1]ワークシート!$F$2:$BW$498,21,0),"")</f>
        <v/>
      </c>
      <c r="O195" s="62"/>
      <c r="P195" s="66" t="str">
        <f>+IFERROR(VLOOKUP(#REF!&amp;"-"&amp;ROW()-109,[1]ワークシート!$F$2:$BW$498,22,0),"")</f>
        <v/>
      </c>
      <c r="Q195" s="66"/>
      <c r="R195" s="71" t="str">
        <f>+IFERROR(VLOOKUP(#REF!&amp;"-"&amp;ROW()-109,[1]ワークシート!$F$2:$BW$498,52,0),"")</f>
        <v/>
      </c>
      <c r="S195" s="71"/>
      <c r="T195" s="71"/>
      <c r="U195" s="66" t="str">
        <f>+IFERROR(VLOOKUP(#REF!&amp;"-"&amp;ROW()-109,[1]ワークシート!$F$2:$BW$498,57,0),"")</f>
        <v/>
      </c>
      <c r="V195" s="66"/>
      <c r="W195" s="66" t="str">
        <f>+IFERROR(VLOOKUP(#REF!&amp;"-"&amp;ROW()-109,[1]ワークシート!$F$2:$BW$498,58,0),"")</f>
        <v/>
      </c>
      <c r="X195" s="66"/>
      <c r="Y195" s="66"/>
      <c r="Z195" s="45" t="str">
        <f t="shared" si="3"/>
        <v/>
      </c>
      <c r="AA195" s="45"/>
      <c r="AB195" s="8" t="str">
        <f>+IFERROR(IF(VLOOKUP(#REF!&amp;"-"&amp;ROW()-109,[1]ワークシート!$F$2:$BW$498,10,0)="","",VLOOKUP(#REF!&amp;"-"&amp;ROW()-109,[1]ワークシート!$F$2:$BW$498,10,0)),"")</f>
        <v/>
      </c>
      <c r="AC195" s="18"/>
      <c r="AD195" s="126" t="str">
        <f>+IFERROR(VLOOKUP(#REF!&amp;"-"&amp;ROW()-109,[1]ワークシート!$F$2:$BW$498,62,0),"")</f>
        <v/>
      </c>
      <c r="AE195" s="126"/>
      <c r="AF195" s="45" t="str">
        <f t="shared" si="4"/>
        <v/>
      </c>
      <c r="AG195" s="45"/>
      <c r="AH195" s="45" t="str">
        <f>+IFERROR(IF(VLOOKUP(#REF!&amp;"-"&amp;ROW()-109,[1]ワークシート!$F$2:$BW$498,63,0)="","",VLOOKUP(#REF!&amp;"-"&amp;ROW()-109,[1]ワークシート!$F$2:$BW$498,63,0)),"")</f>
        <v/>
      </c>
      <c r="AI195" s="45"/>
      <c r="AK195" s="135">
        <v>115</v>
      </c>
      <c r="AL195" s="135" t="str">
        <f t="shared" si="5"/>
        <v>115</v>
      </c>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row>
    <row r="196" spans="1:71" ht="35.1" hidden="1" customHeight="1">
      <c r="A196" s="2"/>
      <c r="B196" s="8" t="str">
        <f>+IFERROR(VLOOKUP(#REF!&amp;"-"&amp;ROW()-109,[1]ワークシート!$F$2:$BW$498,6,0),"")</f>
        <v/>
      </c>
      <c r="C196" s="18"/>
      <c r="D196" s="8" t="str">
        <f>+IFERROR(IF(VLOOKUP(#REF!&amp;"-"&amp;ROW()-109,[1]ワークシート!$F$2:$BW$498,7,0)="","",VLOOKUP(#REF!&amp;"-"&amp;ROW()-109,[1]ワークシート!$F$2:$BW$498,7,0)),"")</f>
        <v/>
      </c>
      <c r="E196" s="18"/>
      <c r="F196" s="8" t="str">
        <f>+IFERROR(VLOOKUP(#REF!&amp;"-"&amp;ROW()-109,[1]ワークシート!$F$2:$BW$498,8,0),"")</f>
        <v/>
      </c>
      <c r="G196" s="18"/>
      <c r="H196" s="45" t="str">
        <f>+IFERROR(VLOOKUP(#REF!&amp;"-"&amp;ROW()-109,[1]ワークシート!$F$2:$BW$498,9,0),"")</f>
        <v/>
      </c>
      <c r="I19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96" s="49"/>
      <c r="K196" s="8" t="str">
        <f>+IFERROR(VLOOKUP(#REF!&amp;"-"&amp;ROW()-109,[1]ワークシート!$F$2:$BW$498,16,0),"")</f>
        <v/>
      </c>
      <c r="L196" s="29"/>
      <c r="M196" s="18"/>
      <c r="N196" s="52" t="str">
        <f>+IFERROR(VLOOKUP(#REF!&amp;"-"&amp;ROW()-109,[1]ワークシート!$F$2:$BW$498,21,0),"")</f>
        <v/>
      </c>
      <c r="O196" s="62"/>
      <c r="P196" s="66" t="str">
        <f>+IFERROR(VLOOKUP(#REF!&amp;"-"&amp;ROW()-109,[1]ワークシート!$F$2:$BW$498,22,0),"")</f>
        <v/>
      </c>
      <c r="Q196" s="66"/>
      <c r="R196" s="71" t="str">
        <f>+IFERROR(VLOOKUP(#REF!&amp;"-"&amp;ROW()-109,[1]ワークシート!$F$2:$BW$498,52,0),"")</f>
        <v/>
      </c>
      <c r="S196" s="71"/>
      <c r="T196" s="71"/>
      <c r="U196" s="66" t="str">
        <f>+IFERROR(VLOOKUP(#REF!&amp;"-"&amp;ROW()-109,[1]ワークシート!$F$2:$BW$498,57,0),"")</f>
        <v/>
      </c>
      <c r="V196" s="66"/>
      <c r="W196" s="66" t="str">
        <f>+IFERROR(VLOOKUP(#REF!&amp;"-"&amp;ROW()-109,[1]ワークシート!$F$2:$BW$498,58,0),"")</f>
        <v/>
      </c>
      <c r="X196" s="66"/>
      <c r="Y196" s="66"/>
      <c r="Z196" s="45" t="str">
        <f t="shared" si="3"/>
        <v/>
      </c>
      <c r="AA196" s="45"/>
      <c r="AB196" s="8" t="str">
        <f>+IFERROR(IF(VLOOKUP(#REF!&amp;"-"&amp;ROW()-109,[1]ワークシート!$F$2:$BW$498,10,0)="","",VLOOKUP(#REF!&amp;"-"&amp;ROW()-109,[1]ワークシート!$F$2:$BW$498,10,0)),"")</f>
        <v/>
      </c>
      <c r="AC196" s="18"/>
      <c r="AD196" s="126" t="str">
        <f>+IFERROR(VLOOKUP(#REF!&amp;"-"&amp;ROW()-109,[1]ワークシート!$F$2:$BW$498,62,0),"")</f>
        <v/>
      </c>
      <c r="AE196" s="126"/>
      <c r="AF196" s="45" t="str">
        <f t="shared" si="4"/>
        <v/>
      </c>
      <c r="AG196" s="45"/>
      <c r="AH196" s="45" t="str">
        <f>+IFERROR(IF(VLOOKUP(#REF!&amp;"-"&amp;ROW()-109,[1]ワークシート!$F$2:$BW$498,63,0)="","",VLOOKUP(#REF!&amp;"-"&amp;ROW()-109,[1]ワークシート!$F$2:$BW$498,63,0)),"")</f>
        <v/>
      </c>
      <c r="AI196" s="45"/>
      <c r="AK196" s="135">
        <v>116</v>
      </c>
      <c r="AL196" s="135" t="str">
        <f t="shared" si="5"/>
        <v>116</v>
      </c>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row>
    <row r="197" spans="1:71" ht="35.1" hidden="1" customHeight="1">
      <c r="A197" s="2"/>
      <c r="B197" s="8" t="str">
        <f>+IFERROR(VLOOKUP(#REF!&amp;"-"&amp;ROW()-109,[1]ワークシート!$F$2:$BW$498,6,0),"")</f>
        <v/>
      </c>
      <c r="C197" s="18"/>
      <c r="D197" s="8" t="str">
        <f>+IFERROR(IF(VLOOKUP(#REF!&amp;"-"&amp;ROW()-109,[1]ワークシート!$F$2:$BW$498,7,0)="","",VLOOKUP(#REF!&amp;"-"&amp;ROW()-109,[1]ワークシート!$F$2:$BW$498,7,0)),"")</f>
        <v/>
      </c>
      <c r="E197" s="18"/>
      <c r="F197" s="8" t="str">
        <f>+IFERROR(VLOOKUP(#REF!&amp;"-"&amp;ROW()-109,[1]ワークシート!$F$2:$BW$498,8,0),"")</f>
        <v/>
      </c>
      <c r="G197" s="18"/>
      <c r="H197" s="45" t="str">
        <f>+IFERROR(VLOOKUP(#REF!&amp;"-"&amp;ROW()-109,[1]ワークシート!$F$2:$BW$498,9,0),"")</f>
        <v/>
      </c>
      <c r="I19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97" s="49"/>
      <c r="K197" s="8" t="str">
        <f>+IFERROR(VLOOKUP(#REF!&amp;"-"&amp;ROW()-109,[1]ワークシート!$F$2:$BW$498,16,0),"")</f>
        <v/>
      </c>
      <c r="L197" s="29"/>
      <c r="M197" s="18"/>
      <c r="N197" s="52" t="str">
        <f>+IFERROR(VLOOKUP(#REF!&amp;"-"&amp;ROW()-109,[1]ワークシート!$F$2:$BW$498,21,0),"")</f>
        <v/>
      </c>
      <c r="O197" s="62"/>
      <c r="P197" s="66" t="str">
        <f>+IFERROR(VLOOKUP(#REF!&amp;"-"&amp;ROW()-109,[1]ワークシート!$F$2:$BW$498,22,0),"")</f>
        <v/>
      </c>
      <c r="Q197" s="66"/>
      <c r="R197" s="71" t="str">
        <f>+IFERROR(VLOOKUP(#REF!&amp;"-"&amp;ROW()-109,[1]ワークシート!$F$2:$BW$498,52,0),"")</f>
        <v/>
      </c>
      <c r="S197" s="71"/>
      <c r="T197" s="71"/>
      <c r="U197" s="66" t="str">
        <f>+IFERROR(VLOOKUP(#REF!&amp;"-"&amp;ROW()-109,[1]ワークシート!$F$2:$BW$498,57,0),"")</f>
        <v/>
      </c>
      <c r="V197" s="66"/>
      <c r="W197" s="66" t="str">
        <f>+IFERROR(VLOOKUP(#REF!&amp;"-"&amp;ROW()-109,[1]ワークシート!$F$2:$BW$498,58,0),"")</f>
        <v/>
      </c>
      <c r="X197" s="66"/>
      <c r="Y197" s="66"/>
      <c r="Z197" s="45" t="str">
        <f t="shared" si="3"/>
        <v/>
      </c>
      <c r="AA197" s="45"/>
      <c r="AB197" s="8" t="str">
        <f>+IFERROR(IF(VLOOKUP(#REF!&amp;"-"&amp;ROW()-109,[1]ワークシート!$F$2:$BW$498,10,0)="","",VLOOKUP(#REF!&amp;"-"&amp;ROW()-109,[1]ワークシート!$F$2:$BW$498,10,0)),"")</f>
        <v/>
      </c>
      <c r="AC197" s="18"/>
      <c r="AD197" s="126" t="str">
        <f>+IFERROR(VLOOKUP(#REF!&amp;"-"&amp;ROW()-109,[1]ワークシート!$F$2:$BW$498,62,0),"")</f>
        <v/>
      </c>
      <c r="AE197" s="126"/>
      <c r="AF197" s="45" t="str">
        <f t="shared" si="4"/>
        <v/>
      </c>
      <c r="AG197" s="45"/>
      <c r="AH197" s="45" t="str">
        <f>+IFERROR(IF(VLOOKUP(#REF!&amp;"-"&amp;ROW()-109,[1]ワークシート!$F$2:$BW$498,63,0)="","",VLOOKUP(#REF!&amp;"-"&amp;ROW()-109,[1]ワークシート!$F$2:$BW$498,63,0)),"")</f>
        <v/>
      </c>
      <c r="AI197" s="45"/>
      <c r="AK197" s="135">
        <v>117</v>
      </c>
      <c r="AL197" s="135" t="str">
        <f t="shared" si="5"/>
        <v>117</v>
      </c>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row>
    <row r="198" spans="1:71" ht="35.1" hidden="1" customHeight="1">
      <c r="A198" s="2"/>
      <c r="B198" s="8" t="str">
        <f>+IFERROR(VLOOKUP(#REF!&amp;"-"&amp;ROW()-109,[1]ワークシート!$F$2:$BW$498,6,0),"")</f>
        <v/>
      </c>
      <c r="C198" s="18"/>
      <c r="D198" s="8" t="str">
        <f>+IFERROR(IF(VLOOKUP(#REF!&amp;"-"&amp;ROW()-109,[1]ワークシート!$F$2:$BW$498,7,0)="","",VLOOKUP(#REF!&amp;"-"&amp;ROW()-109,[1]ワークシート!$F$2:$BW$498,7,0)),"")</f>
        <v/>
      </c>
      <c r="E198" s="18"/>
      <c r="F198" s="8" t="str">
        <f>+IFERROR(VLOOKUP(#REF!&amp;"-"&amp;ROW()-109,[1]ワークシート!$F$2:$BW$498,8,0),"")</f>
        <v/>
      </c>
      <c r="G198" s="18"/>
      <c r="H198" s="45" t="str">
        <f>+IFERROR(VLOOKUP(#REF!&amp;"-"&amp;ROW()-109,[1]ワークシート!$F$2:$BW$498,9,0),"")</f>
        <v/>
      </c>
      <c r="I19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98" s="49"/>
      <c r="K198" s="8" t="str">
        <f>+IFERROR(VLOOKUP(#REF!&amp;"-"&amp;ROW()-109,[1]ワークシート!$F$2:$BW$498,16,0),"")</f>
        <v/>
      </c>
      <c r="L198" s="29"/>
      <c r="M198" s="18"/>
      <c r="N198" s="52" t="str">
        <f>+IFERROR(VLOOKUP(#REF!&amp;"-"&amp;ROW()-109,[1]ワークシート!$F$2:$BW$498,21,0),"")</f>
        <v/>
      </c>
      <c r="O198" s="62"/>
      <c r="P198" s="66" t="str">
        <f>+IFERROR(VLOOKUP(#REF!&amp;"-"&amp;ROW()-109,[1]ワークシート!$F$2:$BW$498,22,0),"")</f>
        <v/>
      </c>
      <c r="Q198" s="66"/>
      <c r="R198" s="71" t="str">
        <f>+IFERROR(VLOOKUP(#REF!&amp;"-"&amp;ROW()-109,[1]ワークシート!$F$2:$BW$498,52,0),"")</f>
        <v/>
      </c>
      <c r="S198" s="71"/>
      <c r="T198" s="71"/>
      <c r="U198" s="66" t="str">
        <f>+IFERROR(VLOOKUP(#REF!&amp;"-"&amp;ROW()-109,[1]ワークシート!$F$2:$BW$498,57,0),"")</f>
        <v/>
      </c>
      <c r="V198" s="66"/>
      <c r="W198" s="66" t="str">
        <f>+IFERROR(VLOOKUP(#REF!&amp;"-"&amp;ROW()-109,[1]ワークシート!$F$2:$BW$498,58,0),"")</f>
        <v/>
      </c>
      <c r="X198" s="66"/>
      <c r="Y198" s="66"/>
      <c r="Z198" s="45" t="str">
        <f t="shared" si="3"/>
        <v/>
      </c>
      <c r="AA198" s="45"/>
      <c r="AB198" s="8" t="str">
        <f>+IFERROR(IF(VLOOKUP(#REF!&amp;"-"&amp;ROW()-109,[1]ワークシート!$F$2:$BW$498,10,0)="","",VLOOKUP(#REF!&amp;"-"&amp;ROW()-109,[1]ワークシート!$F$2:$BW$498,10,0)),"")</f>
        <v/>
      </c>
      <c r="AC198" s="18"/>
      <c r="AD198" s="126" t="str">
        <f>+IFERROR(VLOOKUP(#REF!&amp;"-"&amp;ROW()-109,[1]ワークシート!$F$2:$BW$498,62,0),"")</f>
        <v/>
      </c>
      <c r="AE198" s="126"/>
      <c r="AF198" s="45" t="str">
        <f t="shared" si="4"/>
        <v/>
      </c>
      <c r="AG198" s="45"/>
      <c r="AH198" s="45" t="str">
        <f>+IFERROR(IF(VLOOKUP(#REF!&amp;"-"&amp;ROW()-109,[1]ワークシート!$F$2:$BW$498,63,0)="","",VLOOKUP(#REF!&amp;"-"&amp;ROW()-109,[1]ワークシート!$F$2:$BW$498,63,0)),"")</f>
        <v/>
      </c>
      <c r="AI198" s="45"/>
      <c r="AK198" s="135">
        <v>118</v>
      </c>
      <c r="AL198" s="135" t="str">
        <f t="shared" si="5"/>
        <v>118</v>
      </c>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row>
    <row r="199" spans="1:71" ht="35.1" hidden="1" customHeight="1">
      <c r="A199" s="2"/>
      <c r="B199" s="8" t="str">
        <f>+IFERROR(VLOOKUP(#REF!&amp;"-"&amp;ROW()-109,[1]ワークシート!$F$2:$BW$498,6,0),"")</f>
        <v/>
      </c>
      <c r="C199" s="18"/>
      <c r="D199" s="8" t="str">
        <f>+IFERROR(IF(VLOOKUP(#REF!&amp;"-"&amp;ROW()-109,[1]ワークシート!$F$2:$BW$498,7,0)="","",VLOOKUP(#REF!&amp;"-"&amp;ROW()-109,[1]ワークシート!$F$2:$BW$498,7,0)),"")</f>
        <v/>
      </c>
      <c r="E199" s="18"/>
      <c r="F199" s="8" t="str">
        <f>+IFERROR(VLOOKUP(#REF!&amp;"-"&amp;ROW()-109,[1]ワークシート!$F$2:$BW$498,8,0),"")</f>
        <v/>
      </c>
      <c r="G199" s="18"/>
      <c r="H199" s="45" t="str">
        <f>+IFERROR(VLOOKUP(#REF!&amp;"-"&amp;ROW()-109,[1]ワークシート!$F$2:$BW$498,9,0),"")</f>
        <v/>
      </c>
      <c r="I19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199" s="49"/>
      <c r="K199" s="8" t="str">
        <f>+IFERROR(VLOOKUP(#REF!&amp;"-"&amp;ROW()-109,[1]ワークシート!$F$2:$BW$498,16,0),"")</f>
        <v/>
      </c>
      <c r="L199" s="29"/>
      <c r="M199" s="18"/>
      <c r="N199" s="52" t="str">
        <f>+IFERROR(VLOOKUP(#REF!&amp;"-"&amp;ROW()-109,[1]ワークシート!$F$2:$BW$498,21,0),"")</f>
        <v/>
      </c>
      <c r="O199" s="62"/>
      <c r="P199" s="66" t="str">
        <f>+IFERROR(VLOOKUP(#REF!&amp;"-"&amp;ROW()-109,[1]ワークシート!$F$2:$BW$498,22,0),"")</f>
        <v/>
      </c>
      <c r="Q199" s="66"/>
      <c r="R199" s="71" t="str">
        <f>+IFERROR(VLOOKUP(#REF!&amp;"-"&amp;ROW()-109,[1]ワークシート!$F$2:$BW$498,52,0),"")</f>
        <v/>
      </c>
      <c r="S199" s="71"/>
      <c r="T199" s="71"/>
      <c r="U199" s="66" t="str">
        <f>+IFERROR(VLOOKUP(#REF!&amp;"-"&amp;ROW()-109,[1]ワークシート!$F$2:$BW$498,57,0),"")</f>
        <v/>
      </c>
      <c r="V199" s="66"/>
      <c r="W199" s="66" t="str">
        <f>+IFERROR(VLOOKUP(#REF!&amp;"-"&amp;ROW()-109,[1]ワークシート!$F$2:$BW$498,58,0),"")</f>
        <v/>
      </c>
      <c r="X199" s="66"/>
      <c r="Y199" s="66"/>
      <c r="Z199" s="45" t="str">
        <f t="shared" si="3"/>
        <v/>
      </c>
      <c r="AA199" s="45"/>
      <c r="AB199" s="8" t="str">
        <f>+IFERROR(IF(VLOOKUP(#REF!&amp;"-"&amp;ROW()-109,[1]ワークシート!$F$2:$BW$498,10,0)="","",VLOOKUP(#REF!&amp;"-"&amp;ROW()-109,[1]ワークシート!$F$2:$BW$498,10,0)),"")</f>
        <v/>
      </c>
      <c r="AC199" s="18"/>
      <c r="AD199" s="126" t="str">
        <f>+IFERROR(VLOOKUP(#REF!&amp;"-"&amp;ROW()-109,[1]ワークシート!$F$2:$BW$498,62,0),"")</f>
        <v/>
      </c>
      <c r="AE199" s="126"/>
      <c r="AF199" s="45" t="str">
        <f t="shared" si="4"/>
        <v/>
      </c>
      <c r="AG199" s="45"/>
      <c r="AH199" s="45" t="str">
        <f>+IFERROR(IF(VLOOKUP(#REF!&amp;"-"&amp;ROW()-109,[1]ワークシート!$F$2:$BW$498,63,0)="","",VLOOKUP(#REF!&amp;"-"&amp;ROW()-109,[1]ワークシート!$F$2:$BW$498,63,0)),"")</f>
        <v/>
      </c>
      <c r="AI199" s="45"/>
      <c r="AK199" s="135">
        <v>119</v>
      </c>
      <c r="AL199" s="135" t="str">
        <f t="shared" si="5"/>
        <v>119</v>
      </c>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row>
    <row r="200" spans="1:71" ht="35.1" hidden="1" customHeight="1">
      <c r="A200" s="2"/>
      <c r="B200" s="8" t="str">
        <f>+IFERROR(VLOOKUP(#REF!&amp;"-"&amp;ROW()-109,[1]ワークシート!$F$2:$BW$498,6,0),"")</f>
        <v/>
      </c>
      <c r="C200" s="18"/>
      <c r="D200" s="8" t="str">
        <f>+IFERROR(IF(VLOOKUP(#REF!&amp;"-"&amp;ROW()-109,[1]ワークシート!$F$2:$BW$498,7,0)="","",VLOOKUP(#REF!&amp;"-"&amp;ROW()-109,[1]ワークシート!$F$2:$BW$498,7,0)),"")</f>
        <v/>
      </c>
      <c r="E200" s="18"/>
      <c r="F200" s="8" t="str">
        <f>+IFERROR(VLOOKUP(#REF!&amp;"-"&amp;ROW()-109,[1]ワークシート!$F$2:$BW$498,8,0),"")</f>
        <v/>
      </c>
      <c r="G200" s="18"/>
      <c r="H200" s="45" t="str">
        <f>+IFERROR(VLOOKUP(#REF!&amp;"-"&amp;ROW()-109,[1]ワークシート!$F$2:$BW$498,9,0),"")</f>
        <v/>
      </c>
      <c r="I20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00" s="49"/>
      <c r="K200" s="8" t="str">
        <f>+IFERROR(VLOOKUP(#REF!&amp;"-"&amp;ROW()-109,[1]ワークシート!$F$2:$BW$498,16,0),"")</f>
        <v/>
      </c>
      <c r="L200" s="29"/>
      <c r="M200" s="18"/>
      <c r="N200" s="52" t="str">
        <f>+IFERROR(VLOOKUP(#REF!&amp;"-"&amp;ROW()-109,[1]ワークシート!$F$2:$BW$498,21,0),"")</f>
        <v/>
      </c>
      <c r="O200" s="62"/>
      <c r="P200" s="66" t="str">
        <f>+IFERROR(VLOOKUP(#REF!&amp;"-"&amp;ROW()-109,[1]ワークシート!$F$2:$BW$498,22,0),"")</f>
        <v/>
      </c>
      <c r="Q200" s="66"/>
      <c r="R200" s="71" t="str">
        <f>+IFERROR(VLOOKUP(#REF!&amp;"-"&amp;ROW()-109,[1]ワークシート!$F$2:$BW$498,52,0),"")</f>
        <v/>
      </c>
      <c r="S200" s="71"/>
      <c r="T200" s="71"/>
      <c r="U200" s="66" t="str">
        <f>+IFERROR(VLOOKUP(#REF!&amp;"-"&amp;ROW()-109,[1]ワークシート!$F$2:$BW$498,57,0),"")</f>
        <v/>
      </c>
      <c r="V200" s="66"/>
      <c r="W200" s="66" t="str">
        <f>+IFERROR(VLOOKUP(#REF!&amp;"-"&amp;ROW()-109,[1]ワークシート!$F$2:$BW$498,58,0),"")</f>
        <v/>
      </c>
      <c r="X200" s="66"/>
      <c r="Y200" s="66"/>
      <c r="Z200" s="45" t="str">
        <f t="shared" si="3"/>
        <v/>
      </c>
      <c r="AA200" s="45"/>
      <c r="AB200" s="8" t="str">
        <f>+IFERROR(IF(VLOOKUP(#REF!&amp;"-"&amp;ROW()-109,[1]ワークシート!$F$2:$BW$498,10,0)="","",VLOOKUP(#REF!&amp;"-"&amp;ROW()-109,[1]ワークシート!$F$2:$BW$498,10,0)),"")</f>
        <v/>
      </c>
      <c r="AC200" s="18"/>
      <c r="AD200" s="126" t="str">
        <f>+IFERROR(VLOOKUP(#REF!&amp;"-"&amp;ROW()-109,[1]ワークシート!$F$2:$BW$498,62,0),"")</f>
        <v/>
      </c>
      <c r="AE200" s="126"/>
      <c r="AF200" s="45" t="str">
        <f t="shared" si="4"/>
        <v/>
      </c>
      <c r="AG200" s="45"/>
      <c r="AH200" s="45" t="str">
        <f>+IFERROR(IF(VLOOKUP(#REF!&amp;"-"&amp;ROW()-109,[1]ワークシート!$F$2:$BW$498,63,0)="","",VLOOKUP(#REF!&amp;"-"&amp;ROW()-109,[1]ワークシート!$F$2:$BW$498,63,0)),"")</f>
        <v/>
      </c>
      <c r="AI200" s="45"/>
      <c r="AK200" s="135">
        <v>120</v>
      </c>
      <c r="AL200" s="135" t="str">
        <f t="shared" si="5"/>
        <v>120</v>
      </c>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row>
    <row r="201" spans="1:71" ht="35.1" hidden="1" customHeight="1">
      <c r="A201" s="2"/>
      <c r="B201" s="8" t="str">
        <f>+IFERROR(VLOOKUP(#REF!&amp;"-"&amp;ROW()-109,[1]ワークシート!$F$2:$BW$498,6,0),"")</f>
        <v/>
      </c>
      <c r="C201" s="18"/>
      <c r="D201" s="8" t="str">
        <f>+IFERROR(IF(VLOOKUP(#REF!&amp;"-"&amp;ROW()-109,[1]ワークシート!$F$2:$BW$498,7,0)="","",VLOOKUP(#REF!&amp;"-"&amp;ROW()-109,[1]ワークシート!$F$2:$BW$498,7,0)),"")</f>
        <v/>
      </c>
      <c r="E201" s="18"/>
      <c r="F201" s="8" t="str">
        <f>+IFERROR(VLOOKUP(#REF!&amp;"-"&amp;ROW()-109,[1]ワークシート!$F$2:$BW$498,8,0),"")</f>
        <v/>
      </c>
      <c r="G201" s="18"/>
      <c r="H201" s="45" t="str">
        <f>+IFERROR(VLOOKUP(#REF!&amp;"-"&amp;ROW()-109,[1]ワークシート!$F$2:$BW$498,9,0),"")</f>
        <v/>
      </c>
      <c r="I20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01" s="49"/>
      <c r="K201" s="8" t="str">
        <f>+IFERROR(VLOOKUP(#REF!&amp;"-"&amp;ROW()-109,[1]ワークシート!$F$2:$BW$498,16,0),"")</f>
        <v/>
      </c>
      <c r="L201" s="29"/>
      <c r="M201" s="18"/>
      <c r="N201" s="52" t="str">
        <f>+IFERROR(VLOOKUP(#REF!&amp;"-"&amp;ROW()-109,[1]ワークシート!$F$2:$BW$498,21,0),"")</f>
        <v/>
      </c>
      <c r="O201" s="62"/>
      <c r="P201" s="66" t="str">
        <f>+IFERROR(VLOOKUP(#REF!&amp;"-"&amp;ROW()-109,[1]ワークシート!$F$2:$BW$498,22,0),"")</f>
        <v/>
      </c>
      <c r="Q201" s="66"/>
      <c r="R201" s="71" t="str">
        <f>+IFERROR(VLOOKUP(#REF!&amp;"-"&amp;ROW()-109,[1]ワークシート!$F$2:$BW$498,52,0),"")</f>
        <v/>
      </c>
      <c r="S201" s="71"/>
      <c r="T201" s="71"/>
      <c r="U201" s="66" t="str">
        <f>+IFERROR(VLOOKUP(#REF!&amp;"-"&amp;ROW()-109,[1]ワークシート!$F$2:$BW$498,57,0),"")</f>
        <v/>
      </c>
      <c r="V201" s="66"/>
      <c r="W201" s="66" t="str">
        <f>+IFERROR(VLOOKUP(#REF!&amp;"-"&amp;ROW()-109,[1]ワークシート!$F$2:$BW$498,58,0),"")</f>
        <v/>
      </c>
      <c r="X201" s="66"/>
      <c r="Y201" s="66"/>
      <c r="Z201" s="45" t="str">
        <f t="shared" si="3"/>
        <v/>
      </c>
      <c r="AA201" s="45"/>
      <c r="AB201" s="8" t="str">
        <f>+IFERROR(IF(VLOOKUP(#REF!&amp;"-"&amp;ROW()-109,[1]ワークシート!$F$2:$BW$498,10,0)="","",VLOOKUP(#REF!&amp;"-"&amp;ROW()-109,[1]ワークシート!$F$2:$BW$498,10,0)),"")</f>
        <v/>
      </c>
      <c r="AC201" s="18"/>
      <c r="AD201" s="126" t="str">
        <f>+IFERROR(VLOOKUP(#REF!&amp;"-"&amp;ROW()-109,[1]ワークシート!$F$2:$BW$498,62,0),"")</f>
        <v/>
      </c>
      <c r="AE201" s="126"/>
      <c r="AF201" s="45" t="str">
        <f t="shared" si="4"/>
        <v/>
      </c>
      <c r="AG201" s="45"/>
      <c r="AH201" s="45" t="str">
        <f>+IFERROR(IF(VLOOKUP(#REF!&amp;"-"&amp;ROW()-109,[1]ワークシート!$F$2:$BW$498,63,0)="","",VLOOKUP(#REF!&amp;"-"&amp;ROW()-109,[1]ワークシート!$F$2:$BW$498,63,0)),"")</f>
        <v/>
      </c>
      <c r="AI201" s="45"/>
      <c r="AK201" s="135">
        <v>121</v>
      </c>
      <c r="AL201" s="135" t="str">
        <f t="shared" si="5"/>
        <v>121</v>
      </c>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row>
    <row r="202" spans="1:71" ht="35.1" hidden="1" customHeight="1">
      <c r="A202" s="2"/>
      <c r="B202" s="8" t="str">
        <f>+IFERROR(VLOOKUP(#REF!&amp;"-"&amp;ROW()-109,[1]ワークシート!$F$2:$BW$498,6,0),"")</f>
        <v/>
      </c>
      <c r="C202" s="18"/>
      <c r="D202" s="8" t="str">
        <f>+IFERROR(IF(VLOOKUP(#REF!&amp;"-"&amp;ROW()-109,[1]ワークシート!$F$2:$BW$498,7,0)="","",VLOOKUP(#REF!&amp;"-"&amp;ROW()-109,[1]ワークシート!$F$2:$BW$498,7,0)),"")</f>
        <v/>
      </c>
      <c r="E202" s="18"/>
      <c r="F202" s="8" t="str">
        <f>+IFERROR(VLOOKUP(#REF!&amp;"-"&amp;ROW()-109,[1]ワークシート!$F$2:$BW$498,8,0),"")</f>
        <v/>
      </c>
      <c r="G202" s="18"/>
      <c r="H202" s="45" t="str">
        <f>+IFERROR(VLOOKUP(#REF!&amp;"-"&amp;ROW()-109,[1]ワークシート!$F$2:$BW$498,9,0),"")</f>
        <v/>
      </c>
      <c r="I20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02" s="49"/>
      <c r="K202" s="8" t="str">
        <f>+IFERROR(VLOOKUP(#REF!&amp;"-"&amp;ROW()-109,[1]ワークシート!$F$2:$BW$498,16,0),"")</f>
        <v/>
      </c>
      <c r="L202" s="29"/>
      <c r="M202" s="18"/>
      <c r="N202" s="52" t="str">
        <f>+IFERROR(VLOOKUP(#REF!&amp;"-"&amp;ROW()-109,[1]ワークシート!$F$2:$BW$498,21,0),"")</f>
        <v/>
      </c>
      <c r="O202" s="62"/>
      <c r="P202" s="66" t="str">
        <f>+IFERROR(VLOOKUP(#REF!&amp;"-"&amp;ROW()-109,[1]ワークシート!$F$2:$BW$498,22,0),"")</f>
        <v/>
      </c>
      <c r="Q202" s="66"/>
      <c r="R202" s="71" t="str">
        <f>+IFERROR(VLOOKUP(#REF!&amp;"-"&amp;ROW()-109,[1]ワークシート!$F$2:$BW$498,52,0),"")</f>
        <v/>
      </c>
      <c r="S202" s="71"/>
      <c r="T202" s="71"/>
      <c r="U202" s="66" t="str">
        <f>+IFERROR(VLOOKUP(#REF!&amp;"-"&amp;ROW()-109,[1]ワークシート!$F$2:$BW$498,57,0),"")</f>
        <v/>
      </c>
      <c r="V202" s="66"/>
      <c r="W202" s="66" t="str">
        <f>+IFERROR(VLOOKUP(#REF!&amp;"-"&amp;ROW()-109,[1]ワークシート!$F$2:$BW$498,58,0),"")</f>
        <v/>
      </c>
      <c r="X202" s="66"/>
      <c r="Y202" s="66"/>
      <c r="Z202" s="45" t="str">
        <f t="shared" si="3"/>
        <v/>
      </c>
      <c r="AA202" s="45"/>
      <c r="AB202" s="8" t="str">
        <f>+IFERROR(IF(VLOOKUP(#REF!&amp;"-"&amp;ROW()-109,[1]ワークシート!$F$2:$BW$498,10,0)="","",VLOOKUP(#REF!&amp;"-"&amp;ROW()-109,[1]ワークシート!$F$2:$BW$498,10,0)),"")</f>
        <v/>
      </c>
      <c r="AC202" s="18"/>
      <c r="AD202" s="126" t="str">
        <f>+IFERROR(VLOOKUP(#REF!&amp;"-"&amp;ROW()-109,[1]ワークシート!$F$2:$BW$498,62,0),"")</f>
        <v/>
      </c>
      <c r="AE202" s="126"/>
      <c r="AF202" s="45" t="str">
        <f t="shared" si="4"/>
        <v/>
      </c>
      <c r="AG202" s="45"/>
      <c r="AH202" s="45" t="str">
        <f>+IFERROR(IF(VLOOKUP(#REF!&amp;"-"&amp;ROW()-109,[1]ワークシート!$F$2:$BW$498,63,0)="","",VLOOKUP(#REF!&amp;"-"&amp;ROW()-109,[1]ワークシート!$F$2:$BW$498,63,0)),"")</f>
        <v/>
      </c>
      <c r="AI202" s="45"/>
      <c r="AK202" s="135">
        <v>122</v>
      </c>
      <c r="AL202" s="135" t="str">
        <f t="shared" si="5"/>
        <v>122</v>
      </c>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row>
    <row r="203" spans="1:71" ht="35.1" hidden="1" customHeight="1">
      <c r="A203" s="2"/>
      <c r="B203" s="8" t="str">
        <f>+IFERROR(VLOOKUP(#REF!&amp;"-"&amp;ROW()-109,[1]ワークシート!$F$2:$BW$498,6,0),"")</f>
        <v/>
      </c>
      <c r="C203" s="18"/>
      <c r="D203" s="8" t="str">
        <f>+IFERROR(IF(VLOOKUP(#REF!&amp;"-"&amp;ROW()-109,[1]ワークシート!$F$2:$BW$498,7,0)="","",VLOOKUP(#REF!&amp;"-"&amp;ROW()-109,[1]ワークシート!$F$2:$BW$498,7,0)),"")</f>
        <v/>
      </c>
      <c r="E203" s="18"/>
      <c r="F203" s="8" t="str">
        <f>+IFERROR(VLOOKUP(#REF!&amp;"-"&amp;ROW()-109,[1]ワークシート!$F$2:$BW$498,8,0),"")</f>
        <v/>
      </c>
      <c r="G203" s="18"/>
      <c r="H203" s="45" t="str">
        <f>+IFERROR(VLOOKUP(#REF!&amp;"-"&amp;ROW()-109,[1]ワークシート!$F$2:$BW$498,9,0),"")</f>
        <v/>
      </c>
      <c r="I20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03" s="49"/>
      <c r="K203" s="8" t="str">
        <f>+IFERROR(VLOOKUP(#REF!&amp;"-"&amp;ROW()-109,[1]ワークシート!$F$2:$BW$498,16,0),"")</f>
        <v/>
      </c>
      <c r="L203" s="29"/>
      <c r="M203" s="18"/>
      <c r="N203" s="52" t="str">
        <f>+IFERROR(VLOOKUP(#REF!&amp;"-"&amp;ROW()-109,[1]ワークシート!$F$2:$BW$498,21,0),"")</f>
        <v/>
      </c>
      <c r="O203" s="62"/>
      <c r="P203" s="66" t="str">
        <f>+IFERROR(VLOOKUP(#REF!&amp;"-"&amp;ROW()-109,[1]ワークシート!$F$2:$BW$498,22,0),"")</f>
        <v/>
      </c>
      <c r="Q203" s="66"/>
      <c r="R203" s="71" t="str">
        <f>+IFERROR(VLOOKUP(#REF!&amp;"-"&amp;ROW()-109,[1]ワークシート!$F$2:$BW$498,52,0),"")</f>
        <v/>
      </c>
      <c r="S203" s="71"/>
      <c r="T203" s="71"/>
      <c r="U203" s="66" t="str">
        <f>+IFERROR(VLOOKUP(#REF!&amp;"-"&amp;ROW()-109,[1]ワークシート!$F$2:$BW$498,57,0),"")</f>
        <v/>
      </c>
      <c r="V203" s="66"/>
      <c r="W203" s="66" t="str">
        <f>+IFERROR(VLOOKUP(#REF!&amp;"-"&amp;ROW()-109,[1]ワークシート!$F$2:$BW$498,58,0),"")</f>
        <v/>
      </c>
      <c r="X203" s="66"/>
      <c r="Y203" s="66"/>
      <c r="Z203" s="45" t="str">
        <f t="shared" si="3"/>
        <v/>
      </c>
      <c r="AA203" s="45"/>
      <c r="AB203" s="8" t="str">
        <f>+IFERROR(IF(VLOOKUP(#REF!&amp;"-"&amp;ROW()-109,[1]ワークシート!$F$2:$BW$498,10,0)="","",VLOOKUP(#REF!&amp;"-"&amp;ROW()-109,[1]ワークシート!$F$2:$BW$498,10,0)),"")</f>
        <v/>
      </c>
      <c r="AC203" s="18"/>
      <c r="AD203" s="126" t="str">
        <f>+IFERROR(VLOOKUP(#REF!&amp;"-"&amp;ROW()-109,[1]ワークシート!$F$2:$BW$498,62,0),"")</f>
        <v/>
      </c>
      <c r="AE203" s="126"/>
      <c r="AF203" s="45" t="str">
        <f t="shared" si="4"/>
        <v/>
      </c>
      <c r="AG203" s="45"/>
      <c r="AH203" s="45" t="str">
        <f>+IFERROR(IF(VLOOKUP(#REF!&amp;"-"&amp;ROW()-109,[1]ワークシート!$F$2:$BW$498,63,0)="","",VLOOKUP(#REF!&amp;"-"&amp;ROW()-109,[1]ワークシート!$F$2:$BW$498,63,0)),"")</f>
        <v/>
      </c>
      <c r="AI203" s="45"/>
      <c r="AK203" s="135">
        <v>123</v>
      </c>
      <c r="AL203" s="135" t="str">
        <f t="shared" si="5"/>
        <v>123</v>
      </c>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row>
    <row r="204" spans="1:71" ht="35.1" hidden="1" customHeight="1">
      <c r="A204" s="2"/>
      <c r="B204" s="8" t="str">
        <f>+IFERROR(VLOOKUP(#REF!&amp;"-"&amp;ROW()-109,[1]ワークシート!$F$2:$BW$498,6,0),"")</f>
        <v/>
      </c>
      <c r="C204" s="18"/>
      <c r="D204" s="8" t="str">
        <f>+IFERROR(IF(VLOOKUP(#REF!&amp;"-"&amp;ROW()-109,[1]ワークシート!$F$2:$BW$498,7,0)="","",VLOOKUP(#REF!&amp;"-"&amp;ROW()-109,[1]ワークシート!$F$2:$BW$498,7,0)),"")</f>
        <v/>
      </c>
      <c r="E204" s="18"/>
      <c r="F204" s="8" t="str">
        <f>+IFERROR(VLOOKUP(#REF!&amp;"-"&amp;ROW()-109,[1]ワークシート!$F$2:$BW$498,8,0),"")</f>
        <v/>
      </c>
      <c r="G204" s="18"/>
      <c r="H204" s="45" t="str">
        <f>+IFERROR(VLOOKUP(#REF!&amp;"-"&amp;ROW()-109,[1]ワークシート!$F$2:$BW$498,9,0),"")</f>
        <v/>
      </c>
      <c r="I20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04" s="49"/>
      <c r="K204" s="8" t="str">
        <f>+IFERROR(VLOOKUP(#REF!&amp;"-"&amp;ROW()-109,[1]ワークシート!$F$2:$BW$498,16,0),"")</f>
        <v/>
      </c>
      <c r="L204" s="29"/>
      <c r="M204" s="18"/>
      <c r="N204" s="52" t="str">
        <f>+IFERROR(VLOOKUP(#REF!&amp;"-"&amp;ROW()-109,[1]ワークシート!$F$2:$BW$498,21,0),"")</f>
        <v/>
      </c>
      <c r="O204" s="62"/>
      <c r="P204" s="66" t="str">
        <f>+IFERROR(VLOOKUP(#REF!&amp;"-"&amp;ROW()-109,[1]ワークシート!$F$2:$BW$498,22,0),"")</f>
        <v/>
      </c>
      <c r="Q204" s="66"/>
      <c r="R204" s="71" t="str">
        <f>+IFERROR(VLOOKUP(#REF!&amp;"-"&amp;ROW()-109,[1]ワークシート!$F$2:$BW$498,52,0),"")</f>
        <v/>
      </c>
      <c r="S204" s="71"/>
      <c r="T204" s="71"/>
      <c r="U204" s="66" t="str">
        <f>+IFERROR(VLOOKUP(#REF!&amp;"-"&amp;ROW()-109,[1]ワークシート!$F$2:$BW$498,57,0),"")</f>
        <v/>
      </c>
      <c r="V204" s="66"/>
      <c r="W204" s="66" t="str">
        <f>+IFERROR(VLOOKUP(#REF!&amp;"-"&amp;ROW()-109,[1]ワークシート!$F$2:$BW$498,58,0),"")</f>
        <v/>
      </c>
      <c r="X204" s="66"/>
      <c r="Y204" s="66"/>
      <c r="Z204" s="45" t="str">
        <f t="shared" si="3"/>
        <v/>
      </c>
      <c r="AA204" s="45"/>
      <c r="AB204" s="8" t="str">
        <f>+IFERROR(IF(VLOOKUP(#REF!&amp;"-"&amp;ROW()-109,[1]ワークシート!$F$2:$BW$498,10,0)="","",VLOOKUP(#REF!&amp;"-"&amp;ROW()-109,[1]ワークシート!$F$2:$BW$498,10,0)),"")</f>
        <v/>
      </c>
      <c r="AC204" s="18"/>
      <c r="AD204" s="126" t="str">
        <f>+IFERROR(VLOOKUP(#REF!&amp;"-"&amp;ROW()-109,[1]ワークシート!$F$2:$BW$498,62,0),"")</f>
        <v/>
      </c>
      <c r="AE204" s="126"/>
      <c r="AF204" s="45" t="str">
        <f t="shared" si="4"/>
        <v/>
      </c>
      <c r="AG204" s="45"/>
      <c r="AH204" s="45" t="str">
        <f>+IFERROR(IF(VLOOKUP(#REF!&amp;"-"&amp;ROW()-109,[1]ワークシート!$F$2:$BW$498,63,0)="","",VLOOKUP(#REF!&amp;"-"&amp;ROW()-109,[1]ワークシート!$F$2:$BW$498,63,0)),"")</f>
        <v/>
      </c>
      <c r="AI204" s="45"/>
      <c r="AK204" s="135">
        <v>124</v>
      </c>
      <c r="AL204" s="135" t="str">
        <f t="shared" si="5"/>
        <v>124</v>
      </c>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row>
    <row r="205" spans="1:71" ht="35.1" hidden="1" customHeight="1">
      <c r="A205" s="2"/>
      <c r="B205" s="8" t="str">
        <f>+IFERROR(VLOOKUP(#REF!&amp;"-"&amp;ROW()-109,[1]ワークシート!$F$2:$BW$498,6,0),"")</f>
        <v/>
      </c>
      <c r="C205" s="18"/>
      <c r="D205" s="8" t="str">
        <f>+IFERROR(IF(VLOOKUP(#REF!&amp;"-"&amp;ROW()-109,[1]ワークシート!$F$2:$BW$498,7,0)="","",VLOOKUP(#REF!&amp;"-"&amp;ROW()-109,[1]ワークシート!$F$2:$BW$498,7,0)),"")</f>
        <v/>
      </c>
      <c r="E205" s="18"/>
      <c r="F205" s="8" t="str">
        <f>+IFERROR(VLOOKUP(#REF!&amp;"-"&amp;ROW()-109,[1]ワークシート!$F$2:$BW$498,8,0),"")</f>
        <v/>
      </c>
      <c r="G205" s="18"/>
      <c r="H205" s="45" t="str">
        <f>+IFERROR(VLOOKUP(#REF!&amp;"-"&amp;ROW()-109,[1]ワークシート!$F$2:$BW$498,9,0),"")</f>
        <v/>
      </c>
      <c r="I20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05" s="49"/>
      <c r="K205" s="8" t="str">
        <f>+IFERROR(VLOOKUP(#REF!&amp;"-"&amp;ROW()-109,[1]ワークシート!$F$2:$BW$498,16,0),"")</f>
        <v/>
      </c>
      <c r="L205" s="29"/>
      <c r="M205" s="18"/>
      <c r="N205" s="52" t="str">
        <f>+IFERROR(VLOOKUP(#REF!&amp;"-"&amp;ROW()-109,[1]ワークシート!$F$2:$BW$498,21,0),"")</f>
        <v/>
      </c>
      <c r="O205" s="62"/>
      <c r="P205" s="66" t="str">
        <f>+IFERROR(VLOOKUP(#REF!&amp;"-"&amp;ROW()-109,[1]ワークシート!$F$2:$BW$498,22,0),"")</f>
        <v/>
      </c>
      <c r="Q205" s="66"/>
      <c r="R205" s="71" t="str">
        <f>+IFERROR(VLOOKUP(#REF!&amp;"-"&amp;ROW()-109,[1]ワークシート!$F$2:$BW$498,52,0),"")</f>
        <v/>
      </c>
      <c r="S205" s="71"/>
      <c r="T205" s="71"/>
      <c r="U205" s="66" t="str">
        <f>+IFERROR(VLOOKUP(#REF!&amp;"-"&amp;ROW()-109,[1]ワークシート!$F$2:$BW$498,57,0),"")</f>
        <v/>
      </c>
      <c r="V205" s="66"/>
      <c r="W205" s="66" t="str">
        <f>+IFERROR(VLOOKUP(#REF!&amp;"-"&amp;ROW()-109,[1]ワークシート!$F$2:$BW$498,58,0),"")</f>
        <v/>
      </c>
      <c r="X205" s="66"/>
      <c r="Y205" s="66"/>
      <c r="Z205" s="45" t="str">
        <f t="shared" si="3"/>
        <v/>
      </c>
      <c r="AA205" s="45"/>
      <c r="AB205" s="8" t="str">
        <f>+IFERROR(IF(VLOOKUP(#REF!&amp;"-"&amp;ROW()-109,[1]ワークシート!$F$2:$BW$498,10,0)="","",VLOOKUP(#REF!&amp;"-"&amp;ROW()-109,[1]ワークシート!$F$2:$BW$498,10,0)),"")</f>
        <v/>
      </c>
      <c r="AC205" s="18"/>
      <c r="AD205" s="126" t="str">
        <f>+IFERROR(VLOOKUP(#REF!&amp;"-"&amp;ROW()-109,[1]ワークシート!$F$2:$BW$498,62,0),"")</f>
        <v/>
      </c>
      <c r="AE205" s="126"/>
      <c r="AF205" s="45" t="str">
        <f t="shared" si="4"/>
        <v/>
      </c>
      <c r="AG205" s="45"/>
      <c r="AH205" s="45" t="str">
        <f>+IFERROR(IF(VLOOKUP(#REF!&amp;"-"&amp;ROW()-109,[1]ワークシート!$F$2:$BW$498,63,0)="","",VLOOKUP(#REF!&amp;"-"&amp;ROW()-109,[1]ワークシート!$F$2:$BW$498,63,0)),"")</f>
        <v/>
      </c>
      <c r="AI205" s="45"/>
      <c r="AK205" s="135">
        <v>125</v>
      </c>
      <c r="AL205" s="135" t="str">
        <f t="shared" si="5"/>
        <v>125</v>
      </c>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row>
    <row r="206" spans="1:71" ht="35.1" hidden="1" customHeight="1">
      <c r="A206" s="2"/>
      <c r="B206" s="8" t="str">
        <f>+IFERROR(VLOOKUP(#REF!&amp;"-"&amp;ROW()-109,[1]ワークシート!$F$2:$BW$498,6,0),"")</f>
        <v/>
      </c>
      <c r="C206" s="18"/>
      <c r="D206" s="8" t="str">
        <f>+IFERROR(IF(VLOOKUP(#REF!&amp;"-"&amp;ROW()-109,[1]ワークシート!$F$2:$BW$498,7,0)="","",VLOOKUP(#REF!&amp;"-"&amp;ROW()-109,[1]ワークシート!$F$2:$BW$498,7,0)),"")</f>
        <v/>
      </c>
      <c r="E206" s="18"/>
      <c r="F206" s="8" t="str">
        <f>+IFERROR(VLOOKUP(#REF!&amp;"-"&amp;ROW()-109,[1]ワークシート!$F$2:$BW$498,8,0),"")</f>
        <v/>
      </c>
      <c r="G206" s="18"/>
      <c r="H206" s="45" t="str">
        <f>+IFERROR(VLOOKUP(#REF!&amp;"-"&amp;ROW()-109,[1]ワークシート!$F$2:$BW$498,9,0),"")</f>
        <v/>
      </c>
      <c r="I20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06" s="49"/>
      <c r="K206" s="8" t="str">
        <f>+IFERROR(VLOOKUP(#REF!&amp;"-"&amp;ROW()-109,[1]ワークシート!$F$2:$BW$498,16,0),"")</f>
        <v/>
      </c>
      <c r="L206" s="29"/>
      <c r="M206" s="18"/>
      <c r="N206" s="52" t="str">
        <f>+IFERROR(VLOOKUP(#REF!&amp;"-"&amp;ROW()-109,[1]ワークシート!$F$2:$BW$498,21,0),"")</f>
        <v/>
      </c>
      <c r="O206" s="62"/>
      <c r="P206" s="66" t="str">
        <f>+IFERROR(VLOOKUP(#REF!&amp;"-"&amp;ROW()-109,[1]ワークシート!$F$2:$BW$498,22,0),"")</f>
        <v/>
      </c>
      <c r="Q206" s="66"/>
      <c r="R206" s="71" t="str">
        <f>+IFERROR(VLOOKUP(#REF!&amp;"-"&amp;ROW()-109,[1]ワークシート!$F$2:$BW$498,52,0),"")</f>
        <v/>
      </c>
      <c r="S206" s="71"/>
      <c r="T206" s="71"/>
      <c r="U206" s="66" t="str">
        <f>+IFERROR(VLOOKUP(#REF!&amp;"-"&amp;ROW()-109,[1]ワークシート!$F$2:$BW$498,57,0),"")</f>
        <v/>
      </c>
      <c r="V206" s="66"/>
      <c r="W206" s="66" t="str">
        <f>+IFERROR(VLOOKUP(#REF!&amp;"-"&amp;ROW()-109,[1]ワークシート!$F$2:$BW$498,58,0),"")</f>
        <v/>
      </c>
      <c r="X206" s="66"/>
      <c r="Y206" s="66"/>
      <c r="Z206" s="45" t="str">
        <f t="shared" si="3"/>
        <v/>
      </c>
      <c r="AA206" s="45"/>
      <c r="AB206" s="8" t="str">
        <f>+IFERROR(IF(VLOOKUP(#REF!&amp;"-"&amp;ROW()-109,[1]ワークシート!$F$2:$BW$498,10,0)="","",VLOOKUP(#REF!&amp;"-"&amp;ROW()-109,[1]ワークシート!$F$2:$BW$498,10,0)),"")</f>
        <v/>
      </c>
      <c r="AC206" s="18"/>
      <c r="AD206" s="126" t="str">
        <f>+IFERROR(VLOOKUP(#REF!&amp;"-"&amp;ROW()-109,[1]ワークシート!$F$2:$BW$498,62,0),"")</f>
        <v/>
      </c>
      <c r="AE206" s="126"/>
      <c r="AF206" s="45" t="str">
        <f t="shared" si="4"/>
        <v/>
      </c>
      <c r="AG206" s="45"/>
      <c r="AH206" s="45" t="str">
        <f>+IFERROR(IF(VLOOKUP(#REF!&amp;"-"&amp;ROW()-109,[1]ワークシート!$F$2:$BW$498,63,0)="","",VLOOKUP(#REF!&amp;"-"&amp;ROW()-109,[1]ワークシート!$F$2:$BW$498,63,0)),"")</f>
        <v/>
      </c>
      <c r="AI206" s="45"/>
      <c r="AK206" s="135">
        <v>126</v>
      </c>
      <c r="AL206" s="135" t="str">
        <f t="shared" si="5"/>
        <v>126</v>
      </c>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row>
    <row r="207" spans="1:71" ht="35.1" hidden="1" customHeight="1">
      <c r="A207" s="2"/>
      <c r="B207" s="8" t="str">
        <f>+IFERROR(VLOOKUP(#REF!&amp;"-"&amp;ROW()-109,[1]ワークシート!$F$2:$BW$498,6,0),"")</f>
        <v/>
      </c>
      <c r="C207" s="18"/>
      <c r="D207" s="8" t="str">
        <f>+IFERROR(IF(VLOOKUP(#REF!&amp;"-"&amp;ROW()-109,[1]ワークシート!$F$2:$BW$498,7,0)="","",VLOOKUP(#REF!&amp;"-"&amp;ROW()-109,[1]ワークシート!$F$2:$BW$498,7,0)),"")</f>
        <v/>
      </c>
      <c r="E207" s="18"/>
      <c r="F207" s="8" t="str">
        <f>+IFERROR(VLOOKUP(#REF!&amp;"-"&amp;ROW()-109,[1]ワークシート!$F$2:$BW$498,8,0),"")</f>
        <v/>
      </c>
      <c r="G207" s="18"/>
      <c r="H207" s="45" t="str">
        <f>+IFERROR(VLOOKUP(#REF!&amp;"-"&amp;ROW()-109,[1]ワークシート!$F$2:$BW$498,9,0),"")</f>
        <v/>
      </c>
      <c r="I20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07" s="49"/>
      <c r="K207" s="8" t="str">
        <f>+IFERROR(VLOOKUP(#REF!&amp;"-"&amp;ROW()-109,[1]ワークシート!$F$2:$BW$498,16,0),"")</f>
        <v/>
      </c>
      <c r="L207" s="29"/>
      <c r="M207" s="18"/>
      <c r="N207" s="52" t="str">
        <f>+IFERROR(VLOOKUP(#REF!&amp;"-"&amp;ROW()-109,[1]ワークシート!$F$2:$BW$498,21,0),"")</f>
        <v/>
      </c>
      <c r="O207" s="62"/>
      <c r="P207" s="66" t="str">
        <f>+IFERROR(VLOOKUP(#REF!&amp;"-"&amp;ROW()-109,[1]ワークシート!$F$2:$BW$498,22,0),"")</f>
        <v/>
      </c>
      <c r="Q207" s="66"/>
      <c r="R207" s="71" t="str">
        <f>+IFERROR(VLOOKUP(#REF!&amp;"-"&amp;ROW()-109,[1]ワークシート!$F$2:$BW$498,52,0),"")</f>
        <v/>
      </c>
      <c r="S207" s="71"/>
      <c r="T207" s="71"/>
      <c r="U207" s="66" t="str">
        <f>+IFERROR(VLOOKUP(#REF!&amp;"-"&amp;ROW()-109,[1]ワークシート!$F$2:$BW$498,57,0),"")</f>
        <v/>
      </c>
      <c r="V207" s="66"/>
      <c r="W207" s="66" t="str">
        <f>+IFERROR(VLOOKUP(#REF!&amp;"-"&amp;ROW()-109,[1]ワークシート!$F$2:$BW$498,58,0),"")</f>
        <v/>
      </c>
      <c r="X207" s="66"/>
      <c r="Y207" s="66"/>
      <c r="Z207" s="45" t="str">
        <f t="shared" si="3"/>
        <v/>
      </c>
      <c r="AA207" s="45"/>
      <c r="AB207" s="8" t="str">
        <f>+IFERROR(IF(VLOOKUP(#REF!&amp;"-"&amp;ROW()-109,[1]ワークシート!$F$2:$BW$498,10,0)="","",VLOOKUP(#REF!&amp;"-"&amp;ROW()-109,[1]ワークシート!$F$2:$BW$498,10,0)),"")</f>
        <v/>
      </c>
      <c r="AC207" s="18"/>
      <c r="AD207" s="126" t="str">
        <f>+IFERROR(VLOOKUP(#REF!&amp;"-"&amp;ROW()-109,[1]ワークシート!$F$2:$BW$498,62,0),"")</f>
        <v/>
      </c>
      <c r="AE207" s="126"/>
      <c r="AF207" s="45" t="str">
        <f t="shared" si="4"/>
        <v/>
      </c>
      <c r="AG207" s="45"/>
      <c r="AH207" s="45" t="str">
        <f>+IFERROR(IF(VLOOKUP(#REF!&amp;"-"&amp;ROW()-109,[1]ワークシート!$F$2:$BW$498,63,0)="","",VLOOKUP(#REF!&amp;"-"&amp;ROW()-109,[1]ワークシート!$F$2:$BW$498,63,0)),"")</f>
        <v/>
      </c>
      <c r="AI207" s="45"/>
      <c r="AK207" s="135">
        <v>127</v>
      </c>
      <c r="AL207" s="135" t="str">
        <f t="shared" si="5"/>
        <v>127</v>
      </c>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row>
    <row r="208" spans="1:71" ht="35.1" hidden="1" customHeight="1">
      <c r="A208" s="2"/>
      <c r="B208" s="8" t="str">
        <f>+IFERROR(VLOOKUP(#REF!&amp;"-"&amp;ROW()-109,[1]ワークシート!$F$2:$BW$498,6,0),"")</f>
        <v/>
      </c>
      <c r="C208" s="18"/>
      <c r="D208" s="8" t="str">
        <f>+IFERROR(IF(VLOOKUP(#REF!&amp;"-"&amp;ROW()-109,[1]ワークシート!$F$2:$BW$498,7,0)="","",VLOOKUP(#REF!&amp;"-"&amp;ROW()-109,[1]ワークシート!$F$2:$BW$498,7,0)),"")</f>
        <v/>
      </c>
      <c r="E208" s="18"/>
      <c r="F208" s="8" t="str">
        <f>+IFERROR(VLOOKUP(#REF!&amp;"-"&amp;ROW()-109,[1]ワークシート!$F$2:$BW$498,8,0),"")</f>
        <v/>
      </c>
      <c r="G208" s="18"/>
      <c r="H208" s="45" t="str">
        <f>+IFERROR(VLOOKUP(#REF!&amp;"-"&amp;ROW()-109,[1]ワークシート!$F$2:$BW$498,9,0),"")</f>
        <v/>
      </c>
      <c r="I20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08" s="49"/>
      <c r="K208" s="8" t="str">
        <f>+IFERROR(VLOOKUP(#REF!&amp;"-"&amp;ROW()-109,[1]ワークシート!$F$2:$BW$498,16,0),"")</f>
        <v/>
      </c>
      <c r="L208" s="29"/>
      <c r="M208" s="18"/>
      <c r="N208" s="52" t="str">
        <f>+IFERROR(VLOOKUP(#REF!&amp;"-"&amp;ROW()-109,[1]ワークシート!$F$2:$BW$498,21,0),"")</f>
        <v/>
      </c>
      <c r="O208" s="62"/>
      <c r="P208" s="66" t="str">
        <f>+IFERROR(VLOOKUP(#REF!&amp;"-"&amp;ROW()-109,[1]ワークシート!$F$2:$BW$498,22,0),"")</f>
        <v/>
      </c>
      <c r="Q208" s="66"/>
      <c r="R208" s="71" t="str">
        <f>+IFERROR(VLOOKUP(#REF!&amp;"-"&amp;ROW()-109,[1]ワークシート!$F$2:$BW$498,52,0),"")</f>
        <v/>
      </c>
      <c r="S208" s="71"/>
      <c r="T208" s="71"/>
      <c r="U208" s="66" t="str">
        <f>+IFERROR(VLOOKUP(#REF!&amp;"-"&amp;ROW()-109,[1]ワークシート!$F$2:$BW$498,57,0),"")</f>
        <v/>
      </c>
      <c r="V208" s="66"/>
      <c r="W208" s="66" t="str">
        <f>+IFERROR(VLOOKUP(#REF!&amp;"-"&amp;ROW()-109,[1]ワークシート!$F$2:$BW$498,58,0),"")</f>
        <v/>
      </c>
      <c r="X208" s="66"/>
      <c r="Y208" s="66"/>
      <c r="Z208" s="45" t="str">
        <f t="shared" si="3"/>
        <v/>
      </c>
      <c r="AA208" s="45"/>
      <c r="AB208" s="8" t="str">
        <f>+IFERROR(IF(VLOOKUP(#REF!&amp;"-"&amp;ROW()-109,[1]ワークシート!$F$2:$BW$498,10,0)="","",VLOOKUP(#REF!&amp;"-"&amp;ROW()-109,[1]ワークシート!$F$2:$BW$498,10,0)),"")</f>
        <v/>
      </c>
      <c r="AC208" s="18"/>
      <c r="AD208" s="126" t="str">
        <f>+IFERROR(VLOOKUP(#REF!&amp;"-"&amp;ROW()-109,[1]ワークシート!$F$2:$BW$498,62,0),"")</f>
        <v/>
      </c>
      <c r="AE208" s="126"/>
      <c r="AF208" s="45" t="str">
        <f t="shared" si="4"/>
        <v/>
      </c>
      <c r="AG208" s="45"/>
      <c r="AH208" s="45" t="str">
        <f>+IFERROR(IF(VLOOKUP(#REF!&amp;"-"&amp;ROW()-109,[1]ワークシート!$F$2:$BW$498,63,0)="","",VLOOKUP(#REF!&amp;"-"&amp;ROW()-109,[1]ワークシート!$F$2:$BW$498,63,0)),"")</f>
        <v/>
      </c>
      <c r="AI208" s="45"/>
      <c r="AK208" s="135">
        <v>128</v>
      </c>
      <c r="AL208" s="135" t="str">
        <f t="shared" si="5"/>
        <v>128</v>
      </c>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row>
    <row r="209" spans="1:71" ht="35.1" hidden="1" customHeight="1">
      <c r="A209" s="2"/>
      <c r="B209" s="8" t="str">
        <f>+IFERROR(VLOOKUP(#REF!&amp;"-"&amp;ROW()-109,[1]ワークシート!$F$2:$BW$498,6,0),"")</f>
        <v/>
      </c>
      <c r="C209" s="18"/>
      <c r="D209" s="8" t="str">
        <f>+IFERROR(IF(VLOOKUP(#REF!&amp;"-"&amp;ROW()-109,[1]ワークシート!$F$2:$BW$498,7,0)="","",VLOOKUP(#REF!&amp;"-"&amp;ROW()-109,[1]ワークシート!$F$2:$BW$498,7,0)),"")</f>
        <v/>
      </c>
      <c r="E209" s="18"/>
      <c r="F209" s="8" t="str">
        <f>+IFERROR(VLOOKUP(#REF!&amp;"-"&amp;ROW()-109,[1]ワークシート!$F$2:$BW$498,8,0),"")</f>
        <v/>
      </c>
      <c r="G209" s="18"/>
      <c r="H209" s="45" t="str">
        <f>+IFERROR(VLOOKUP(#REF!&amp;"-"&amp;ROW()-109,[1]ワークシート!$F$2:$BW$498,9,0),"")</f>
        <v/>
      </c>
      <c r="I20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09" s="49"/>
      <c r="K209" s="8" t="str">
        <f>+IFERROR(VLOOKUP(#REF!&amp;"-"&amp;ROW()-109,[1]ワークシート!$F$2:$BW$498,16,0),"")</f>
        <v/>
      </c>
      <c r="L209" s="29"/>
      <c r="M209" s="18"/>
      <c r="N209" s="52" t="str">
        <f>+IFERROR(VLOOKUP(#REF!&amp;"-"&amp;ROW()-109,[1]ワークシート!$F$2:$BW$498,21,0),"")</f>
        <v/>
      </c>
      <c r="O209" s="62"/>
      <c r="P209" s="66" t="str">
        <f>+IFERROR(VLOOKUP(#REF!&amp;"-"&amp;ROW()-109,[1]ワークシート!$F$2:$BW$498,22,0),"")</f>
        <v/>
      </c>
      <c r="Q209" s="66"/>
      <c r="R209" s="71" t="str">
        <f>+IFERROR(VLOOKUP(#REF!&amp;"-"&amp;ROW()-109,[1]ワークシート!$F$2:$BW$498,52,0),"")</f>
        <v/>
      </c>
      <c r="S209" s="71"/>
      <c r="T209" s="71"/>
      <c r="U209" s="66" t="str">
        <f>+IFERROR(VLOOKUP(#REF!&amp;"-"&amp;ROW()-109,[1]ワークシート!$F$2:$BW$498,57,0),"")</f>
        <v/>
      </c>
      <c r="V209" s="66"/>
      <c r="W209" s="66" t="str">
        <f>+IFERROR(VLOOKUP(#REF!&amp;"-"&amp;ROW()-109,[1]ワークシート!$F$2:$BW$498,58,0),"")</f>
        <v/>
      </c>
      <c r="X209" s="66"/>
      <c r="Y209" s="66"/>
      <c r="Z209" s="45" t="str">
        <f t="shared" ref="Z209:Z272" si="6">IF(AD209="","",IF(AD209=0,"使用貸借権","賃借権"))</f>
        <v/>
      </c>
      <c r="AA209" s="45"/>
      <c r="AB209" s="8" t="str">
        <f>+IFERROR(IF(VLOOKUP(#REF!&amp;"-"&amp;ROW()-109,[1]ワークシート!$F$2:$BW$498,10,0)="","",VLOOKUP(#REF!&amp;"-"&amp;ROW()-109,[1]ワークシート!$F$2:$BW$498,10,0)),"")</f>
        <v/>
      </c>
      <c r="AC209" s="18"/>
      <c r="AD209" s="126" t="str">
        <f>+IFERROR(VLOOKUP(#REF!&amp;"-"&amp;ROW()-109,[1]ワークシート!$F$2:$BW$498,62,0),"")</f>
        <v/>
      </c>
      <c r="AE209" s="126"/>
      <c r="AF209" s="45" t="str">
        <f t="shared" ref="AF209:AF272" si="7">IF(Z209="","",IF(Z209="使用貸借権","-","口座引落　１２月"))</f>
        <v/>
      </c>
      <c r="AG209" s="45"/>
      <c r="AH209" s="45" t="str">
        <f>+IFERROR(IF(VLOOKUP(#REF!&amp;"-"&amp;ROW()-109,[1]ワークシート!$F$2:$BW$498,63,0)="","",VLOOKUP(#REF!&amp;"-"&amp;ROW()-109,[1]ワークシート!$F$2:$BW$498,63,0)),"")</f>
        <v/>
      </c>
      <c r="AI209" s="45"/>
      <c r="AK209" s="135">
        <v>129</v>
      </c>
      <c r="AL209" s="135" t="str">
        <f t="shared" si="5"/>
        <v>129</v>
      </c>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row>
    <row r="210" spans="1:71" ht="35.1" hidden="1" customHeight="1">
      <c r="A210" s="2"/>
      <c r="B210" s="8" t="str">
        <f>+IFERROR(VLOOKUP(#REF!&amp;"-"&amp;ROW()-109,[1]ワークシート!$F$2:$BW$498,6,0),"")</f>
        <v/>
      </c>
      <c r="C210" s="18"/>
      <c r="D210" s="8" t="str">
        <f>+IFERROR(IF(VLOOKUP(#REF!&amp;"-"&amp;ROW()-109,[1]ワークシート!$F$2:$BW$498,7,0)="","",VLOOKUP(#REF!&amp;"-"&amp;ROW()-109,[1]ワークシート!$F$2:$BW$498,7,0)),"")</f>
        <v/>
      </c>
      <c r="E210" s="18"/>
      <c r="F210" s="8" t="str">
        <f>+IFERROR(VLOOKUP(#REF!&amp;"-"&amp;ROW()-109,[1]ワークシート!$F$2:$BW$498,8,0),"")</f>
        <v/>
      </c>
      <c r="G210" s="18"/>
      <c r="H210" s="45" t="str">
        <f>+IFERROR(VLOOKUP(#REF!&amp;"-"&amp;ROW()-109,[1]ワークシート!$F$2:$BW$498,9,0),"")</f>
        <v/>
      </c>
      <c r="I21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10" s="49"/>
      <c r="K210" s="8" t="str">
        <f>+IFERROR(VLOOKUP(#REF!&amp;"-"&amp;ROW()-109,[1]ワークシート!$F$2:$BW$498,16,0),"")</f>
        <v/>
      </c>
      <c r="L210" s="29"/>
      <c r="M210" s="18"/>
      <c r="N210" s="52" t="str">
        <f>+IFERROR(VLOOKUP(#REF!&amp;"-"&amp;ROW()-109,[1]ワークシート!$F$2:$BW$498,21,0),"")</f>
        <v/>
      </c>
      <c r="O210" s="62"/>
      <c r="P210" s="66" t="str">
        <f>+IFERROR(VLOOKUP(#REF!&amp;"-"&amp;ROW()-109,[1]ワークシート!$F$2:$BW$498,22,0),"")</f>
        <v/>
      </c>
      <c r="Q210" s="66"/>
      <c r="R210" s="71" t="str">
        <f>+IFERROR(VLOOKUP(#REF!&amp;"-"&amp;ROW()-109,[1]ワークシート!$F$2:$BW$498,52,0),"")</f>
        <v/>
      </c>
      <c r="S210" s="71"/>
      <c r="T210" s="71"/>
      <c r="U210" s="66" t="str">
        <f>+IFERROR(VLOOKUP(#REF!&amp;"-"&amp;ROW()-109,[1]ワークシート!$F$2:$BW$498,57,0),"")</f>
        <v/>
      </c>
      <c r="V210" s="66"/>
      <c r="W210" s="66" t="str">
        <f>+IFERROR(VLOOKUP(#REF!&amp;"-"&amp;ROW()-109,[1]ワークシート!$F$2:$BW$498,58,0),"")</f>
        <v/>
      </c>
      <c r="X210" s="66"/>
      <c r="Y210" s="66"/>
      <c r="Z210" s="45" t="str">
        <f t="shared" si="6"/>
        <v/>
      </c>
      <c r="AA210" s="45"/>
      <c r="AB210" s="8" t="str">
        <f>+IFERROR(IF(VLOOKUP(#REF!&amp;"-"&amp;ROW()-109,[1]ワークシート!$F$2:$BW$498,10,0)="","",VLOOKUP(#REF!&amp;"-"&amp;ROW()-109,[1]ワークシート!$F$2:$BW$498,10,0)),"")</f>
        <v/>
      </c>
      <c r="AC210" s="18"/>
      <c r="AD210" s="126" t="str">
        <f>+IFERROR(VLOOKUP(#REF!&amp;"-"&amp;ROW()-109,[1]ワークシート!$F$2:$BW$498,62,0),"")</f>
        <v/>
      </c>
      <c r="AE210" s="126"/>
      <c r="AF210" s="45" t="str">
        <f t="shared" si="7"/>
        <v/>
      </c>
      <c r="AG210" s="45"/>
      <c r="AH210" s="45" t="str">
        <f>+IFERROR(IF(VLOOKUP(#REF!&amp;"-"&amp;ROW()-109,[1]ワークシート!$F$2:$BW$498,63,0)="","",VLOOKUP(#REF!&amp;"-"&amp;ROW()-109,[1]ワークシート!$F$2:$BW$498,63,0)),"")</f>
        <v/>
      </c>
      <c r="AI210" s="45"/>
      <c r="AK210" s="135">
        <v>130</v>
      </c>
      <c r="AL210" s="135" t="str">
        <f t="shared" ref="AL210:AL273" si="8">+$N$3&amp;AK210</f>
        <v>130</v>
      </c>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row>
    <row r="211" spans="1:71" ht="35.1" hidden="1" customHeight="1">
      <c r="A211" s="2"/>
      <c r="B211" s="8" t="str">
        <f>+IFERROR(VLOOKUP(#REF!&amp;"-"&amp;ROW()-109,[1]ワークシート!$F$2:$BW$498,6,0),"")</f>
        <v/>
      </c>
      <c r="C211" s="18"/>
      <c r="D211" s="8" t="str">
        <f>+IFERROR(IF(VLOOKUP(#REF!&amp;"-"&amp;ROW()-109,[1]ワークシート!$F$2:$BW$498,7,0)="","",VLOOKUP(#REF!&amp;"-"&amp;ROW()-109,[1]ワークシート!$F$2:$BW$498,7,0)),"")</f>
        <v/>
      </c>
      <c r="E211" s="18"/>
      <c r="F211" s="8" t="str">
        <f>+IFERROR(VLOOKUP(#REF!&amp;"-"&amp;ROW()-109,[1]ワークシート!$F$2:$BW$498,8,0),"")</f>
        <v/>
      </c>
      <c r="G211" s="18"/>
      <c r="H211" s="45" t="str">
        <f>+IFERROR(VLOOKUP(#REF!&amp;"-"&amp;ROW()-109,[1]ワークシート!$F$2:$BW$498,9,0),"")</f>
        <v/>
      </c>
      <c r="I21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11" s="49"/>
      <c r="K211" s="8" t="str">
        <f>+IFERROR(VLOOKUP(#REF!&amp;"-"&amp;ROW()-109,[1]ワークシート!$F$2:$BW$498,16,0),"")</f>
        <v/>
      </c>
      <c r="L211" s="29"/>
      <c r="M211" s="18"/>
      <c r="N211" s="52" t="str">
        <f>+IFERROR(VLOOKUP(#REF!&amp;"-"&amp;ROW()-109,[1]ワークシート!$F$2:$BW$498,21,0),"")</f>
        <v/>
      </c>
      <c r="O211" s="62"/>
      <c r="P211" s="66" t="str">
        <f>+IFERROR(VLOOKUP(#REF!&amp;"-"&amp;ROW()-109,[1]ワークシート!$F$2:$BW$498,22,0),"")</f>
        <v/>
      </c>
      <c r="Q211" s="66"/>
      <c r="R211" s="71" t="str">
        <f>+IFERROR(VLOOKUP(#REF!&amp;"-"&amp;ROW()-109,[1]ワークシート!$F$2:$BW$498,52,0),"")</f>
        <v/>
      </c>
      <c r="S211" s="71"/>
      <c r="T211" s="71"/>
      <c r="U211" s="66" t="str">
        <f>+IFERROR(VLOOKUP(#REF!&amp;"-"&amp;ROW()-109,[1]ワークシート!$F$2:$BW$498,57,0),"")</f>
        <v/>
      </c>
      <c r="V211" s="66"/>
      <c r="W211" s="66" t="str">
        <f>+IFERROR(VLOOKUP(#REF!&amp;"-"&amp;ROW()-109,[1]ワークシート!$F$2:$BW$498,58,0),"")</f>
        <v/>
      </c>
      <c r="X211" s="66"/>
      <c r="Y211" s="66"/>
      <c r="Z211" s="45" t="str">
        <f t="shared" si="6"/>
        <v/>
      </c>
      <c r="AA211" s="45"/>
      <c r="AB211" s="8" t="str">
        <f>+IFERROR(IF(VLOOKUP(#REF!&amp;"-"&amp;ROW()-109,[1]ワークシート!$F$2:$BW$498,10,0)="","",VLOOKUP(#REF!&amp;"-"&amp;ROW()-109,[1]ワークシート!$F$2:$BW$498,10,0)),"")</f>
        <v/>
      </c>
      <c r="AC211" s="18"/>
      <c r="AD211" s="126" t="str">
        <f>+IFERROR(VLOOKUP(#REF!&amp;"-"&amp;ROW()-109,[1]ワークシート!$F$2:$BW$498,62,0),"")</f>
        <v/>
      </c>
      <c r="AE211" s="126"/>
      <c r="AF211" s="45" t="str">
        <f t="shared" si="7"/>
        <v/>
      </c>
      <c r="AG211" s="45"/>
      <c r="AH211" s="45" t="str">
        <f>+IFERROR(IF(VLOOKUP(#REF!&amp;"-"&amp;ROW()-109,[1]ワークシート!$F$2:$BW$498,63,0)="","",VLOOKUP(#REF!&amp;"-"&amp;ROW()-109,[1]ワークシート!$F$2:$BW$498,63,0)),"")</f>
        <v/>
      </c>
      <c r="AI211" s="45"/>
      <c r="AK211" s="135">
        <v>131</v>
      </c>
      <c r="AL211" s="135" t="str">
        <f t="shared" si="8"/>
        <v>131</v>
      </c>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row>
    <row r="212" spans="1:71" ht="35.1" hidden="1" customHeight="1">
      <c r="A212" s="2"/>
      <c r="B212" s="8" t="str">
        <f>+IFERROR(VLOOKUP(#REF!&amp;"-"&amp;ROW()-109,[1]ワークシート!$F$2:$BW$498,6,0),"")</f>
        <v/>
      </c>
      <c r="C212" s="18"/>
      <c r="D212" s="8" t="str">
        <f>+IFERROR(IF(VLOOKUP(#REF!&amp;"-"&amp;ROW()-109,[1]ワークシート!$F$2:$BW$498,7,0)="","",VLOOKUP(#REF!&amp;"-"&amp;ROW()-109,[1]ワークシート!$F$2:$BW$498,7,0)),"")</f>
        <v/>
      </c>
      <c r="E212" s="18"/>
      <c r="F212" s="8" t="str">
        <f>+IFERROR(VLOOKUP(#REF!&amp;"-"&amp;ROW()-109,[1]ワークシート!$F$2:$BW$498,8,0),"")</f>
        <v/>
      </c>
      <c r="G212" s="18"/>
      <c r="H212" s="45" t="str">
        <f>+IFERROR(VLOOKUP(#REF!&amp;"-"&amp;ROW()-109,[1]ワークシート!$F$2:$BW$498,9,0),"")</f>
        <v/>
      </c>
      <c r="I21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12" s="49"/>
      <c r="K212" s="8" t="str">
        <f>+IFERROR(VLOOKUP(#REF!&amp;"-"&amp;ROW()-109,[1]ワークシート!$F$2:$BW$498,16,0),"")</f>
        <v/>
      </c>
      <c r="L212" s="29"/>
      <c r="M212" s="18"/>
      <c r="N212" s="52" t="str">
        <f>+IFERROR(VLOOKUP(#REF!&amp;"-"&amp;ROW()-109,[1]ワークシート!$F$2:$BW$498,21,0),"")</f>
        <v/>
      </c>
      <c r="O212" s="62"/>
      <c r="P212" s="66" t="str">
        <f>+IFERROR(VLOOKUP(#REF!&amp;"-"&amp;ROW()-109,[1]ワークシート!$F$2:$BW$498,22,0),"")</f>
        <v/>
      </c>
      <c r="Q212" s="66"/>
      <c r="R212" s="71" t="str">
        <f>+IFERROR(VLOOKUP(#REF!&amp;"-"&amp;ROW()-109,[1]ワークシート!$F$2:$BW$498,52,0),"")</f>
        <v/>
      </c>
      <c r="S212" s="71"/>
      <c r="T212" s="71"/>
      <c r="U212" s="66" t="str">
        <f>+IFERROR(VLOOKUP(#REF!&amp;"-"&amp;ROW()-109,[1]ワークシート!$F$2:$BW$498,57,0),"")</f>
        <v/>
      </c>
      <c r="V212" s="66"/>
      <c r="W212" s="66" t="str">
        <f>+IFERROR(VLOOKUP(#REF!&amp;"-"&amp;ROW()-109,[1]ワークシート!$F$2:$BW$498,58,0),"")</f>
        <v/>
      </c>
      <c r="X212" s="66"/>
      <c r="Y212" s="66"/>
      <c r="Z212" s="45" t="str">
        <f t="shared" si="6"/>
        <v/>
      </c>
      <c r="AA212" s="45"/>
      <c r="AB212" s="8" t="str">
        <f>+IFERROR(IF(VLOOKUP(#REF!&amp;"-"&amp;ROW()-109,[1]ワークシート!$F$2:$BW$498,10,0)="","",VLOOKUP(#REF!&amp;"-"&amp;ROW()-109,[1]ワークシート!$F$2:$BW$498,10,0)),"")</f>
        <v/>
      </c>
      <c r="AC212" s="18"/>
      <c r="AD212" s="126" t="str">
        <f>+IFERROR(VLOOKUP(#REF!&amp;"-"&amp;ROW()-109,[1]ワークシート!$F$2:$BW$498,62,0),"")</f>
        <v/>
      </c>
      <c r="AE212" s="126"/>
      <c r="AF212" s="45" t="str">
        <f t="shared" si="7"/>
        <v/>
      </c>
      <c r="AG212" s="45"/>
      <c r="AH212" s="45" t="str">
        <f>+IFERROR(IF(VLOOKUP(#REF!&amp;"-"&amp;ROW()-109,[1]ワークシート!$F$2:$BW$498,63,0)="","",VLOOKUP(#REF!&amp;"-"&amp;ROW()-109,[1]ワークシート!$F$2:$BW$498,63,0)),"")</f>
        <v/>
      </c>
      <c r="AI212" s="45"/>
      <c r="AK212" s="135">
        <v>132</v>
      </c>
      <c r="AL212" s="135" t="str">
        <f t="shared" si="8"/>
        <v>132</v>
      </c>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row>
    <row r="213" spans="1:71" ht="35.1" hidden="1" customHeight="1">
      <c r="A213" s="2"/>
      <c r="B213" s="8" t="str">
        <f>+IFERROR(VLOOKUP(#REF!&amp;"-"&amp;ROW()-109,[1]ワークシート!$F$2:$BW$498,6,0),"")</f>
        <v/>
      </c>
      <c r="C213" s="18"/>
      <c r="D213" s="8" t="str">
        <f>+IFERROR(IF(VLOOKUP(#REF!&amp;"-"&amp;ROW()-109,[1]ワークシート!$F$2:$BW$498,7,0)="","",VLOOKUP(#REF!&amp;"-"&amp;ROW()-109,[1]ワークシート!$F$2:$BW$498,7,0)),"")</f>
        <v/>
      </c>
      <c r="E213" s="18"/>
      <c r="F213" s="8" t="str">
        <f>+IFERROR(VLOOKUP(#REF!&amp;"-"&amp;ROW()-109,[1]ワークシート!$F$2:$BW$498,8,0),"")</f>
        <v/>
      </c>
      <c r="G213" s="18"/>
      <c r="H213" s="45" t="str">
        <f>+IFERROR(VLOOKUP(#REF!&amp;"-"&amp;ROW()-109,[1]ワークシート!$F$2:$BW$498,9,0),"")</f>
        <v/>
      </c>
      <c r="I21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13" s="49"/>
      <c r="K213" s="8" t="str">
        <f>+IFERROR(VLOOKUP(#REF!&amp;"-"&amp;ROW()-109,[1]ワークシート!$F$2:$BW$498,16,0),"")</f>
        <v/>
      </c>
      <c r="L213" s="29"/>
      <c r="M213" s="18"/>
      <c r="N213" s="52" t="str">
        <f>+IFERROR(VLOOKUP(#REF!&amp;"-"&amp;ROW()-109,[1]ワークシート!$F$2:$BW$498,21,0),"")</f>
        <v/>
      </c>
      <c r="O213" s="62"/>
      <c r="P213" s="66" t="str">
        <f>+IFERROR(VLOOKUP(#REF!&amp;"-"&amp;ROW()-109,[1]ワークシート!$F$2:$BW$498,22,0),"")</f>
        <v/>
      </c>
      <c r="Q213" s="66"/>
      <c r="R213" s="71" t="str">
        <f>+IFERROR(VLOOKUP(#REF!&amp;"-"&amp;ROW()-109,[1]ワークシート!$F$2:$BW$498,52,0),"")</f>
        <v/>
      </c>
      <c r="S213" s="71"/>
      <c r="T213" s="71"/>
      <c r="U213" s="66" t="str">
        <f>+IFERROR(VLOOKUP(#REF!&amp;"-"&amp;ROW()-109,[1]ワークシート!$F$2:$BW$498,57,0),"")</f>
        <v/>
      </c>
      <c r="V213" s="66"/>
      <c r="W213" s="66" t="str">
        <f>+IFERROR(VLOOKUP(#REF!&amp;"-"&amp;ROW()-109,[1]ワークシート!$F$2:$BW$498,58,0),"")</f>
        <v/>
      </c>
      <c r="X213" s="66"/>
      <c r="Y213" s="66"/>
      <c r="Z213" s="45" t="str">
        <f t="shared" si="6"/>
        <v/>
      </c>
      <c r="AA213" s="45"/>
      <c r="AB213" s="8" t="str">
        <f>+IFERROR(IF(VLOOKUP(#REF!&amp;"-"&amp;ROW()-109,[1]ワークシート!$F$2:$BW$498,10,0)="","",VLOOKUP(#REF!&amp;"-"&amp;ROW()-109,[1]ワークシート!$F$2:$BW$498,10,0)),"")</f>
        <v/>
      </c>
      <c r="AC213" s="18"/>
      <c r="AD213" s="126" t="str">
        <f>+IFERROR(VLOOKUP(#REF!&amp;"-"&amp;ROW()-109,[1]ワークシート!$F$2:$BW$498,62,0),"")</f>
        <v/>
      </c>
      <c r="AE213" s="126"/>
      <c r="AF213" s="45" t="str">
        <f t="shared" si="7"/>
        <v/>
      </c>
      <c r="AG213" s="45"/>
      <c r="AH213" s="45" t="str">
        <f>+IFERROR(IF(VLOOKUP(#REF!&amp;"-"&amp;ROW()-109,[1]ワークシート!$F$2:$BW$498,63,0)="","",VLOOKUP(#REF!&amp;"-"&amp;ROW()-109,[1]ワークシート!$F$2:$BW$498,63,0)),"")</f>
        <v/>
      </c>
      <c r="AI213" s="45"/>
      <c r="AK213" s="135">
        <v>133</v>
      </c>
      <c r="AL213" s="135" t="str">
        <f t="shared" si="8"/>
        <v>133</v>
      </c>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row>
    <row r="214" spans="1:71" ht="35.1" hidden="1" customHeight="1">
      <c r="A214" s="2"/>
      <c r="B214" s="8" t="str">
        <f>+IFERROR(VLOOKUP(#REF!&amp;"-"&amp;ROW()-109,[1]ワークシート!$F$2:$BW$498,6,0),"")</f>
        <v/>
      </c>
      <c r="C214" s="18"/>
      <c r="D214" s="8" t="str">
        <f>+IFERROR(IF(VLOOKUP(#REF!&amp;"-"&amp;ROW()-109,[1]ワークシート!$F$2:$BW$498,7,0)="","",VLOOKUP(#REF!&amp;"-"&amp;ROW()-109,[1]ワークシート!$F$2:$BW$498,7,0)),"")</f>
        <v/>
      </c>
      <c r="E214" s="18"/>
      <c r="F214" s="8" t="str">
        <f>+IFERROR(VLOOKUP(#REF!&amp;"-"&amp;ROW()-109,[1]ワークシート!$F$2:$BW$498,8,0),"")</f>
        <v/>
      </c>
      <c r="G214" s="18"/>
      <c r="H214" s="45" t="str">
        <f>+IFERROR(VLOOKUP(#REF!&amp;"-"&amp;ROW()-109,[1]ワークシート!$F$2:$BW$498,9,0),"")</f>
        <v/>
      </c>
      <c r="I21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14" s="49"/>
      <c r="K214" s="8" t="str">
        <f>+IFERROR(VLOOKUP(#REF!&amp;"-"&amp;ROW()-109,[1]ワークシート!$F$2:$BW$498,16,0),"")</f>
        <v/>
      </c>
      <c r="L214" s="29"/>
      <c r="M214" s="18"/>
      <c r="N214" s="52" t="str">
        <f>+IFERROR(VLOOKUP(#REF!&amp;"-"&amp;ROW()-109,[1]ワークシート!$F$2:$BW$498,21,0),"")</f>
        <v/>
      </c>
      <c r="O214" s="62"/>
      <c r="P214" s="66" t="str">
        <f>+IFERROR(VLOOKUP(#REF!&amp;"-"&amp;ROW()-109,[1]ワークシート!$F$2:$BW$498,22,0),"")</f>
        <v/>
      </c>
      <c r="Q214" s="66"/>
      <c r="R214" s="71" t="str">
        <f>+IFERROR(VLOOKUP(#REF!&amp;"-"&amp;ROW()-109,[1]ワークシート!$F$2:$BW$498,52,0),"")</f>
        <v/>
      </c>
      <c r="S214" s="71"/>
      <c r="T214" s="71"/>
      <c r="U214" s="66" t="str">
        <f>+IFERROR(VLOOKUP(#REF!&amp;"-"&amp;ROW()-109,[1]ワークシート!$F$2:$BW$498,57,0),"")</f>
        <v/>
      </c>
      <c r="V214" s="66"/>
      <c r="W214" s="66" t="str">
        <f>+IFERROR(VLOOKUP(#REF!&amp;"-"&amp;ROW()-109,[1]ワークシート!$F$2:$BW$498,58,0),"")</f>
        <v/>
      </c>
      <c r="X214" s="66"/>
      <c r="Y214" s="66"/>
      <c r="Z214" s="45" t="str">
        <f t="shared" si="6"/>
        <v/>
      </c>
      <c r="AA214" s="45"/>
      <c r="AB214" s="8" t="str">
        <f>+IFERROR(IF(VLOOKUP(#REF!&amp;"-"&amp;ROW()-109,[1]ワークシート!$F$2:$BW$498,10,0)="","",VLOOKUP(#REF!&amp;"-"&amp;ROW()-109,[1]ワークシート!$F$2:$BW$498,10,0)),"")</f>
        <v/>
      </c>
      <c r="AC214" s="18"/>
      <c r="AD214" s="126" t="str">
        <f>+IFERROR(VLOOKUP(#REF!&amp;"-"&amp;ROW()-109,[1]ワークシート!$F$2:$BW$498,62,0),"")</f>
        <v/>
      </c>
      <c r="AE214" s="126"/>
      <c r="AF214" s="45" t="str">
        <f t="shared" si="7"/>
        <v/>
      </c>
      <c r="AG214" s="45"/>
      <c r="AH214" s="45" t="str">
        <f>+IFERROR(IF(VLOOKUP(#REF!&amp;"-"&amp;ROW()-109,[1]ワークシート!$F$2:$BW$498,63,0)="","",VLOOKUP(#REF!&amp;"-"&amp;ROW()-109,[1]ワークシート!$F$2:$BW$498,63,0)),"")</f>
        <v/>
      </c>
      <c r="AI214" s="45"/>
      <c r="AK214" s="135">
        <v>134</v>
      </c>
      <c r="AL214" s="135" t="str">
        <f t="shared" si="8"/>
        <v>134</v>
      </c>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row>
    <row r="215" spans="1:71" ht="35.1" hidden="1" customHeight="1">
      <c r="A215" s="2"/>
      <c r="B215" s="8" t="str">
        <f>+IFERROR(VLOOKUP(#REF!&amp;"-"&amp;ROW()-109,[1]ワークシート!$F$2:$BW$498,6,0),"")</f>
        <v/>
      </c>
      <c r="C215" s="18"/>
      <c r="D215" s="8" t="str">
        <f>+IFERROR(IF(VLOOKUP(#REF!&amp;"-"&amp;ROW()-109,[1]ワークシート!$F$2:$BW$498,7,0)="","",VLOOKUP(#REF!&amp;"-"&amp;ROW()-109,[1]ワークシート!$F$2:$BW$498,7,0)),"")</f>
        <v/>
      </c>
      <c r="E215" s="18"/>
      <c r="F215" s="8" t="str">
        <f>+IFERROR(VLOOKUP(#REF!&amp;"-"&amp;ROW()-109,[1]ワークシート!$F$2:$BW$498,8,0),"")</f>
        <v/>
      </c>
      <c r="G215" s="18"/>
      <c r="H215" s="45" t="str">
        <f>+IFERROR(VLOOKUP(#REF!&amp;"-"&amp;ROW()-109,[1]ワークシート!$F$2:$BW$498,9,0),"")</f>
        <v/>
      </c>
      <c r="I21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15" s="49"/>
      <c r="K215" s="8" t="str">
        <f>+IFERROR(VLOOKUP(#REF!&amp;"-"&amp;ROW()-109,[1]ワークシート!$F$2:$BW$498,16,0),"")</f>
        <v/>
      </c>
      <c r="L215" s="29"/>
      <c r="M215" s="18"/>
      <c r="N215" s="52" t="str">
        <f>+IFERROR(VLOOKUP(#REF!&amp;"-"&amp;ROW()-109,[1]ワークシート!$F$2:$BW$498,21,0),"")</f>
        <v/>
      </c>
      <c r="O215" s="62"/>
      <c r="P215" s="66" t="str">
        <f>+IFERROR(VLOOKUP(#REF!&amp;"-"&amp;ROW()-109,[1]ワークシート!$F$2:$BW$498,22,0),"")</f>
        <v/>
      </c>
      <c r="Q215" s="66"/>
      <c r="R215" s="71" t="str">
        <f>+IFERROR(VLOOKUP(#REF!&amp;"-"&amp;ROW()-109,[1]ワークシート!$F$2:$BW$498,52,0),"")</f>
        <v/>
      </c>
      <c r="S215" s="71"/>
      <c r="T215" s="71"/>
      <c r="U215" s="66" t="str">
        <f>+IFERROR(VLOOKUP(#REF!&amp;"-"&amp;ROW()-109,[1]ワークシート!$F$2:$BW$498,57,0),"")</f>
        <v/>
      </c>
      <c r="V215" s="66"/>
      <c r="W215" s="66" t="str">
        <f>+IFERROR(VLOOKUP(#REF!&amp;"-"&amp;ROW()-109,[1]ワークシート!$F$2:$BW$498,58,0),"")</f>
        <v/>
      </c>
      <c r="X215" s="66"/>
      <c r="Y215" s="66"/>
      <c r="Z215" s="45" t="str">
        <f t="shared" si="6"/>
        <v/>
      </c>
      <c r="AA215" s="45"/>
      <c r="AB215" s="8" t="str">
        <f>+IFERROR(IF(VLOOKUP(#REF!&amp;"-"&amp;ROW()-109,[1]ワークシート!$F$2:$BW$498,10,0)="","",VLOOKUP(#REF!&amp;"-"&amp;ROW()-109,[1]ワークシート!$F$2:$BW$498,10,0)),"")</f>
        <v/>
      </c>
      <c r="AC215" s="18"/>
      <c r="AD215" s="126" t="str">
        <f>+IFERROR(VLOOKUP(#REF!&amp;"-"&amp;ROW()-109,[1]ワークシート!$F$2:$BW$498,62,0),"")</f>
        <v/>
      </c>
      <c r="AE215" s="126"/>
      <c r="AF215" s="45" t="str">
        <f t="shared" si="7"/>
        <v/>
      </c>
      <c r="AG215" s="45"/>
      <c r="AH215" s="45" t="str">
        <f>+IFERROR(IF(VLOOKUP(#REF!&amp;"-"&amp;ROW()-109,[1]ワークシート!$F$2:$BW$498,63,0)="","",VLOOKUP(#REF!&amp;"-"&amp;ROW()-109,[1]ワークシート!$F$2:$BW$498,63,0)),"")</f>
        <v/>
      </c>
      <c r="AI215" s="45"/>
      <c r="AK215" s="135">
        <v>135</v>
      </c>
      <c r="AL215" s="135" t="str">
        <f t="shared" si="8"/>
        <v>135</v>
      </c>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row>
    <row r="216" spans="1:71" ht="35.1" hidden="1" customHeight="1">
      <c r="A216" s="2"/>
      <c r="B216" s="8" t="str">
        <f>+IFERROR(VLOOKUP(#REF!&amp;"-"&amp;ROW()-109,[1]ワークシート!$F$2:$BW$498,6,0),"")</f>
        <v/>
      </c>
      <c r="C216" s="18"/>
      <c r="D216" s="8" t="str">
        <f>+IFERROR(IF(VLOOKUP(#REF!&amp;"-"&amp;ROW()-109,[1]ワークシート!$F$2:$BW$498,7,0)="","",VLOOKUP(#REF!&amp;"-"&amp;ROW()-109,[1]ワークシート!$F$2:$BW$498,7,0)),"")</f>
        <v/>
      </c>
      <c r="E216" s="18"/>
      <c r="F216" s="8" t="str">
        <f>+IFERROR(VLOOKUP(#REF!&amp;"-"&amp;ROW()-109,[1]ワークシート!$F$2:$BW$498,8,0),"")</f>
        <v/>
      </c>
      <c r="G216" s="18"/>
      <c r="H216" s="45" t="str">
        <f>+IFERROR(VLOOKUP(#REF!&amp;"-"&amp;ROW()-109,[1]ワークシート!$F$2:$BW$498,9,0),"")</f>
        <v/>
      </c>
      <c r="I21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16" s="49"/>
      <c r="K216" s="8" t="str">
        <f>+IFERROR(VLOOKUP(#REF!&amp;"-"&amp;ROW()-109,[1]ワークシート!$F$2:$BW$498,16,0),"")</f>
        <v/>
      </c>
      <c r="L216" s="29"/>
      <c r="M216" s="18"/>
      <c r="N216" s="52" t="str">
        <f>+IFERROR(VLOOKUP(#REF!&amp;"-"&amp;ROW()-109,[1]ワークシート!$F$2:$BW$498,21,0),"")</f>
        <v/>
      </c>
      <c r="O216" s="62"/>
      <c r="P216" s="66" t="str">
        <f>+IFERROR(VLOOKUP(#REF!&amp;"-"&amp;ROW()-109,[1]ワークシート!$F$2:$BW$498,22,0),"")</f>
        <v/>
      </c>
      <c r="Q216" s="66"/>
      <c r="R216" s="71" t="str">
        <f>+IFERROR(VLOOKUP(#REF!&amp;"-"&amp;ROW()-109,[1]ワークシート!$F$2:$BW$498,52,0),"")</f>
        <v/>
      </c>
      <c r="S216" s="71"/>
      <c r="T216" s="71"/>
      <c r="U216" s="66" t="str">
        <f>+IFERROR(VLOOKUP(#REF!&amp;"-"&amp;ROW()-109,[1]ワークシート!$F$2:$BW$498,57,0),"")</f>
        <v/>
      </c>
      <c r="V216" s="66"/>
      <c r="W216" s="66" t="str">
        <f>+IFERROR(VLOOKUP(#REF!&amp;"-"&amp;ROW()-109,[1]ワークシート!$F$2:$BW$498,58,0),"")</f>
        <v/>
      </c>
      <c r="X216" s="66"/>
      <c r="Y216" s="66"/>
      <c r="Z216" s="45" t="str">
        <f t="shared" si="6"/>
        <v/>
      </c>
      <c r="AA216" s="45"/>
      <c r="AB216" s="8" t="str">
        <f>+IFERROR(IF(VLOOKUP(#REF!&amp;"-"&amp;ROW()-109,[1]ワークシート!$F$2:$BW$498,10,0)="","",VLOOKUP(#REF!&amp;"-"&amp;ROW()-109,[1]ワークシート!$F$2:$BW$498,10,0)),"")</f>
        <v/>
      </c>
      <c r="AC216" s="18"/>
      <c r="AD216" s="126" t="str">
        <f>+IFERROR(VLOOKUP(#REF!&amp;"-"&amp;ROW()-109,[1]ワークシート!$F$2:$BW$498,62,0),"")</f>
        <v/>
      </c>
      <c r="AE216" s="126"/>
      <c r="AF216" s="45" t="str">
        <f t="shared" si="7"/>
        <v/>
      </c>
      <c r="AG216" s="45"/>
      <c r="AH216" s="45" t="str">
        <f>+IFERROR(IF(VLOOKUP(#REF!&amp;"-"&amp;ROW()-109,[1]ワークシート!$F$2:$BW$498,63,0)="","",VLOOKUP(#REF!&amp;"-"&amp;ROW()-109,[1]ワークシート!$F$2:$BW$498,63,0)),"")</f>
        <v/>
      </c>
      <c r="AI216" s="45"/>
      <c r="AK216" s="135">
        <v>136</v>
      </c>
      <c r="AL216" s="135" t="str">
        <f t="shared" si="8"/>
        <v>136</v>
      </c>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row>
    <row r="217" spans="1:71" ht="35.1" hidden="1" customHeight="1">
      <c r="A217" s="2"/>
      <c r="B217" s="8" t="str">
        <f>+IFERROR(VLOOKUP(#REF!&amp;"-"&amp;ROW()-109,[1]ワークシート!$F$2:$BW$498,6,0),"")</f>
        <v/>
      </c>
      <c r="C217" s="18"/>
      <c r="D217" s="8" t="str">
        <f>+IFERROR(IF(VLOOKUP(#REF!&amp;"-"&amp;ROW()-109,[1]ワークシート!$F$2:$BW$498,7,0)="","",VLOOKUP(#REF!&amp;"-"&amp;ROW()-109,[1]ワークシート!$F$2:$BW$498,7,0)),"")</f>
        <v/>
      </c>
      <c r="E217" s="18"/>
      <c r="F217" s="8" t="str">
        <f>+IFERROR(VLOOKUP(#REF!&amp;"-"&amp;ROW()-109,[1]ワークシート!$F$2:$BW$498,8,0),"")</f>
        <v/>
      </c>
      <c r="G217" s="18"/>
      <c r="H217" s="45" t="str">
        <f>+IFERROR(VLOOKUP(#REF!&amp;"-"&amp;ROW()-109,[1]ワークシート!$F$2:$BW$498,9,0),"")</f>
        <v/>
      </c>
      <c r="I21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17" s="49"/>
      <c r="K217" s="8" t="str">
        <f>+IFERROR(VLOOKUP(#REF!&amp;"-"&amp;ROW()-109,[1]ワークシート!$F$2:$BW$498,16,0),"")</f>
        <v/>
      </c>
      <c r="L217" s="29"/>
      <c r="M217" s="18"/>
      <c r="N217" s="52" t="str">
        <f>+IFERROR(VLOOKUP(#REF!&amp;"-"&amp;ROW()-109,[1]ワークシート!$F$2:$BW$498,21,0),"")</f>
        <v/>
      </c>
      <c r="O217" s="62"/>
      <c r="P217" s="66" t="str">
        <f>+IFERROR(VLOOKUP(#REF!&amp;"-"&amp;ROW()-109,[1]ワークシート!$F$2:$BW$498,22,0),"")</f>
        <v/>
      </c>
      <c r="Q217" s="66"/>
      <c r="R217" s="71" t="str">
        <f>+IFERROR(VLOOKUP(#REF!&amp;"-"&amp;ROW()-109,[1]ワークシート!$F$2:$BW$498,52,0),"")</f>
        <v/>
      </c>
      <c r="S217" s="71"/>
      <c r="T217" s="71"/>
      <c r="U217" s="66" t="str">
        <f>+IFERROR(VLOOKUP(#REF!&amp;"-"&amp;ROW()-109,[1]ワークシート!$F$2:$BW$498,57,0),"")</f>
        <v/>
      </c>
      <c r="V217" s="66"/>
      <c r="W217" s="66" t="str">
        <f>+IFERROR(VLOOKUP(#REF!&amp;"-"&amp;ROW()-109,[1]ワークシート!$F$2:$BW$498,58,0),"")</f>
        <v/>
      </c>
      <c r="X217" s="66"/>
      <c r="Y217" s="66"/>
      <c r="Z217" s="45" t="str">
        <f t="shared" si="6"/>
        <v/>
      </c>
      <c r="AA217" s="45"/>
      <c r="AB217" s="8" t="str">
        <f>+IFERROR(IF(VLOOKUP(#REF!&amp;"-"&amp;ROW()-109,[1]ワークシート!$F$2:$BW$498,10,0)="","",VLOOKUP(#REF!&amp;"-"&amp;ROW()-109,[1]ワークシート!$F$2:$BW$498,10,0)),"")</f>
        <v/>
      </c>
      <c r="AC217" s="18"/>
      <c r="AD217" s="126" t="str">
        <f>+IFERROR(VLOOKUP(#REF!&amp;"-"&amp;ROW()-109,[1]ワークシート!$F$2:$BW$498,62,0),"")</f>
        <v/>
      </c>
      <c r="AE217" s="126"/>
      <c r="AF217" s="45" t="str">
        <f t="shared" si="7"/>
        <v/>
      </c>
      <c r="AG217" s="45"/>
      <c r="AH217" s="45" t="str">
        <f>+IFERROR(IF(VLOOKUP(#REF!&amp;"-"&amp;ROW()-109,[1]ワークシート!$F$2:$BW$498,63,0)="","",VLOOKUP(#REF!&amp;"-"&amp;ROW()-109,[1]ワークシート!$F$2:$BW$498,63,0)),"")</f>
        <v/>
      </c>
      <c r="AI217" s="45"/>
      <c r="AK217" s="135">
        <v>137</v>
      </c>
      <c r="AL217" s="135" t="str">
        <f t="shared" si="8"/>
        <v>137</v>
      </c>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row>
    <row r="218" spans="1:71" ht="35.1" hidden="1" customHeight="1">
      <c r="A218" s="2"/>
      <c r="B218" s="8" t="str">
        <f>+IFERROR(VLOOKUP(#REF!&amp;"-"&amp;ROW()-109,[1]ワークシート!$F$2:$BW$498,6,0),"")</f>
        <v/>
      </c>
      <c r="C218" s="18"/>
      <c r="D218" s="8" t="str">
        <f>+IFERROR(IF(VLOOKUP(#REF!&amp;"-"&amp;ROW()-109,[1]ワークシート!$F$2:$BW$498,7,0)="","",VLOOKUP(#REF!&amp;"-"&amp;ROW()-109,[1]ワークシート!$F$2:$BW$498,7,0)),"")</f>
        <v/>
      </c>
      <c r="E218" s="18"/>
      <c r="F218" s="8" t="str">
        <f>+IFERROR(VLOOKUP(#REF!&amp;"-"&amp;ROW()-109,[1]ワークシート!$F$2:$BW$498,8,0),"")</f>
        <v/>
      </c>
      <c r="G218" s="18"/>
      <c r="H218" s="45" t="str">
        <f>+IFERROR(VLOOKUP(#REF!&amp;"-"&amp;ROW()-109,[1]ワークシート!$F$2:$BW$498,9,0),"")</f>
        <v/>
      </c>
      <c r="I21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18" s="49"/>
      <c r="K218" s="8" t="str">
        <f>+IFERROR(VLOOKUP(#REF!&amp;"-"&amp;ROW()-109,[1]ワークシート!$F$2:$BW$498,16,0),"")</f>
        <v/>
      </c>
      <c r="L218" s="29"/>
      <c r="M218" s="18"/>
      <c r="N218" s="52" t="str">
        <f>+IFERROR(VLOOKUP(#REF!&amp;"-"&amp;ROW()-109,[1]ワークシート!$F$2:$BW$498,21,0),"")</f>
        <v/>
      </c>
      <c r="O218" s="62"/>
      <c r="P218" s="66" t="str">
        <f>+IFERROR(VLOOKUP(#REF!&amp;"-"&amp;ROW()-109,[1]ワークシート!$F$2:$BW$498,22,0),"")</f>
        <v/>
      </c>
      <c r="Q218" s="66"/>
      <c r="R218" s="71" t="str">
        <f>+IFERROR(VLOOKUP(#REF!&amp;"-"&amp;ROW()-109,[1]ワークシート!$F$2:$BW$498,52,0),"")</f>
        <v/>
      </c>
      <c r="S218" s="71"/>
      <c r="T218" s="71"/>
      <c r="U218" s="66" t="str">
        <f>+IFERROR(VLOOKUP(#REF!&amp;"-"&amp;ROW()-109,[1]ワークシート!$F$2:$BW$498,57,0),"")</f>
        <v/>
      </c>
      <c r="V218" s="66"/>
      <c r="W218" s="66" t="str">
        <f>+IFERROR(VLOOKUP(#REF!&amp;"-"&amp;ROW()-109,[1]ワークシート!$F$2:$BW$498,58,0),"")</f>
        <v/>
      </c>
      <c r="X218" s="66"/>
      <c r="Y218" s="66"/>
      <c r="Z218" s="45" t="str">
        <f t="shared" si="6"/>
        <v/>
      </c>
      <c r="AA218" s="45"/>
      <c r="AB218" s="8" t="str">
        <f>+IFERROR(IF(VLOOKUP(#REF!&amp;"-"&amp;ROW()-109,[1]ワークシート!$F$2:$BW$498,10,0)="","",VLOOKUP(#REF!&amp;"-"&amp;ROW()-109,[1]ワークシート!$F$2:$BW$498,10,0)),"")</f>
        <v/>
      </c>
      <c r="AC218" s="18"/>
      <c r="AD218" s="126" t="str">
        <f>+IFERROR(VLOOKUP(#REF!&amp;"-"&amp;ROW()-109,[1]ワークシート!$F$2:$BW$498,62,0),"")</f>
        <v/>
      </c>
      <c r="AE218" s="126"/>
      <c r="AF218" s="45" t="str">
        <f t="shared" si="7"/>
        <v/>
      </c>
      <c r="AG218" s="45"/>
      <c r="AH218" s="45" t="str">
        <f>+IFERROR(IF(VLOOKUP(#REF!&amp;"-"&amp;ROW()-109,[1]ワークシート!$F$2:$BW$498,63,0)="","",VLOOKUP(#REF!&amp;"-"&amp;ROW()-109,[1]ワークシート!$F$2:$BW$498,63,0)),"")</f>
        <v/>
      </c>
      <c r="AI218" s="45"/>
      <c r="AK218" s="135">
        <v>138</v>
      </c>
      <c r="AL218" s="135" t="str">
        <f t="shared" si="8"/>
        <v>138</v>
      </c>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row>
    <row r="219" spans="1:71" ht="35.1" hidden="1" customHeight="1">
      <c r="A219" s="2"/>
      <c r="B219" s="8" t="str">
        <f>+IFERROR(VLOOKUP(#REF!&amp;"-"&amp;ROW()-109,[1]ワークシート!$F$2:$BW$498,6,0),"")</f>
        <v/>
      </c>
      <c r="C219" s="18"/>
      <c r="D219" s="8" t="str">
        <f>+IFERROR(IF(VLOOKUP(#REF!&amp;"-"&amp;ROW()-109,[1]ワークシート!$F$2:$BW$498,7,0)="","",VLOOKUP(#REF!&amp;"-"&amp;ROW()-109,[1]ワークシート!$F$2:$BW$498,7,0)),"")</f>
        <v/>
      </c>
      <c r="E219" s="18"/>
      <c r="F219" s="8" t="str">
        <f>+IFERROR(VLOOKUP(#REF!&amp;"-"&amp;ROW()-109,[1]ワークシート!$F$2:$BW$498,8,0),"")</f>
        <v/>
      </c>
      <c r="G219" s="18"/>
      <c r="H219" s="45" t="str">
        <f>+IFERROR(VLOOKUP(#REF!&amp;"-"&amp;ROW()-109,[1]ワークシート!$F$2:$BW$498,9,0),"")</f>
        <v/>
      </c>
      <c r="I21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19" s="49"/>
      <c r="K219" s="8" t="str">
        <f>+IFERROR(VLOOKUP(#REF!&amp;"-"&amp;ROW()-109,[1]ワークシート!$F$2:$BW$498,16,0),"")</f>
        <v/>
      </c>
      <c r="L219" s="29"/>
      <c r="M219" s="18"/>
      <c r="N219" s="52" t="str">
        <f>+IFERROR(VLOOKUP(#REF!&amp;"-"&amp;ROW()-109,[1]ワークシート!$F$2:$BW$498,21,0),"")</f>
        <v/>
      </c>
      <c r="O219" s="62"/>
      <c r="P219" s="66" t="str">
        <f>+IFERROR(VLOOKUP(#REF!&amp;"-"&amp;ROW()-109,[1]ワークシート!$F$2:$BW$498,22,0),"")</f>
        <v/>
      </c>
      <c r="Q219" s="66"/>
      <c r="R219" s="71" t="str">
        <f>+IFERROR(VLOOKUP(#REF!&amp;"-"&amp;ROW()-109,[1]ワークシート!$F$2:$BW$498,52,0),"")</f>
        <v/>
      </c>
      <c r="S219" s="71"/>
      <c r="T219" s="71"/>
      <c r="U219" s="66" t="str">
        <f>+IFERROR(VLOOKUP(#REF!&amp;"-"&amp;ROW()-109,[1]ワークシート!$F$2:$BW$498,57,0),"")</f>
        <v/>
      </c>
      <c r="V219" s="66"/>
      <c r="W219" s="66" t="str">
        <f>+IFERROR(VLOOKUP(#REF!&amp;"-"&amp;ROW()-109,[1]ワークシート!$F$2:$BW$498,58,0),"")</f>
        <v/>
      </c>
      <c r="X219" s="66"/>
      <c r="Y219" s="66"/>
      <c r="Z219" s="45" t="str">
        <f t="shared" si="6"/>
        <v/>
      </c>
      <c r="AA219" s="45"/>
      <c r="AB219" s="8" t="str">
        <f>+IFERROR(IF(VLOOKUP(#REF!&amp;"-"&amp;ROW()-109,[1]ワークシート!$F$2:$BW$498,10,0)="","",VLOOKUP(#REF!&amp;"-"&amp;ROW()-109,[1]ワークシート!$F$2:$BW$498,10,0)),"")</f>
        <v/>
      </c>
      <c r="AC219" s="18"/>
      <c r="AD219" s="126" t="str">
        <f>+IFERROR(VLOOKUP(#REF!&amp;"-"&amp;ROW()-109,[1]ワークシート!$F$2:$BW$498,62,0),"")</f>
        <v/>
      </c>
      <c r="AE219" s="126"/>
      <c r="AF219" s="45" t="str">
        <f t="shared" si="7"/>
        <v/>
      </c>
      <c r="AG219" s="45"/>
      <c r="AH219" s="45" t="str">
        <f>+IFERROR(IF(VLOOKUP(#REF!&amp;"-"&amp;ROW()-109,[1]ワークシート!$F$2:$BW$498,63,0)="","",VLOOKUP(#REF!&amp;"-"&amp;ROW()-109,[1]ワークシート!$F$2:$BW$498,63,0)),"")</f>
        <v/>
      </c>
      <c r="AI219" s="45"/>
      <c r="AK219" s="135">
        <v>139</v>
      </c>
      <c r="AL219" s="135" t="str">
        <f t="shared" si="8"/>
        <v>139</v>
      </c>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row>
    <row r="220" spans="1:71" ht="35.1" hidden="1" customHeight="1">
      <c r="A220" s="2"/>
      <c r="B220" s="8" t="str">
        <f>+IFERROR(VLOOKUP(#REF!&amp;"-"&amp;ROW()-109,[1]ワークシート!$F$2:$BW$498,6,0),"")</f>
        <v/>
      </c>
      <c r="C220" s="18"/>
      <c r="D220" s="8" t="str">
        <f>+IFERROR(IF(VLOOKUP(#REF!&amp;"-"&amp;ROW()-109,[1]ワークシート!$F$2:$BW$498,7,0)="","",VLOOKUP(#REF!&amp;"-"&amp;ROW()-109,[1]ワークシート!$F$2:$BW$498,7,0)),"")</f>
        <v/>
      </c>
      <c r="E220" s="18"/>
      <c r="F220" s="8" t="str">
        <f>+IFERROR(VLOOKUP(#REF!&amp;"-"&amp;ROW()-109,[1]ワークシート!$F$2:$BW$498,8,0),"")</f>
        <v/>
      </c>
      <c r="G220" s="18"/>
      <c r="H220" s="45" t="str">
        <f>+IFERROR(VLOOKUP(#REF!&amp;"-"&amp;ROW()-109,[1]ワークシート!$F$2:$BW$498,9,0),"")</f>
        <v/>
      </c>
      <c r="I22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20" s="49"/>
      <c r="K220" s="8" t="str">
        <f>+IFERROR(VLOOKUP(#REF!&amp;"-"&amp;ROW()-109,[1]ワークシート!$F$2:$BW$498,16,0),"")</f>
        <v/>
      </c>
      <c r="L220" s="29"/>
      <c r="M220" s="18"/>
      <c r="N220" s="52" t="str">
        <f>+IFERROR(VLOOKUP(#REF!&amp;"-"&amp;ROW()-109,[1]ワークシート!$F$2:$BW$498,21,0),"")</f>
        <v/>
      </c>
      <c r="O220" s="62"/>
      <c r="P220" s="66" t="str">
        <f>+IFERROR(VLOOKUP(#REF!&amp;"-"&amp;ROW()-109,[1]ワークシート!$F$2:$BW$498,22,0),"")</f>
        <v/>
      </c>
      <c r="Q220" s="66"/>
      <c r="R220" s="71" t="str">
        <f>+IFERROR(VLOOKUP(#REF!&amp;"-"&amp;ROW()-109,[1]ワークシート!$F$2:$BW$498,52,0),"")</f>
        <v/>
      </c>
      <c r="S220" s="71"/>
      <c r="T220" s="71"/>
      <c r="U220" s="66" t="str">
        <f>+IFERROR(VLOOKUP(#REF!&amp;"-"&amp;ROW()-109,[1]ワークシート!$F$2:$BW$498,57,0),"")</f>
        <v/>
      </c>
      <c r="V220" s="66"/>
      <c r="W220" s="66" t="str">
        <f>+IFERROR(VLOOKUP(#REF!&amp;"-"&amp;ROW()-109,[1]ワークシート!$F$2:$BW$498,58,0),"")</f>
        <v/>
      </c>
      <c r="X220" s="66"/>
      <c r="Y220" s="66"/>
      <c r="Z220" s="45" t="str">
        <f t="shared" si="6"/>
        <v/>
      </c>
      <c r="AA220" s="45"/>
      <c r="AB220" s="8" t="str">
        <f>+IFERROR(IF(VLOOKUP(#REF!&amp;"-"&amp;ROW()-109,[1]ワークシート!$F$2:$BW$498,10,0)="","",VLOOKUP(#REF!&amp;"-"&amp;ROW()-109,[1]ワークシート!$F$2:$BW$498,10,0)),"")</f>
        <v/>
      </c>
      <c r="AC220" s="18"/>
      <c r="AD220" s="126" t="str">
        <f>+IFERROR(VLOOKUP(#REF!&amp;"-"&amp;ROW()-109,[1]ワークシート!$F$2:$BW$498,62,0),"")</f>
        <v/>
      </c>
      <c r="AE220" s="126"/>
      <c r="AF220" s="45" t="str">
        <f t="shared" si="7"/>
        <v/>
      </c>
      <c r="AG220" s="45"/>
      <c r="AH220" s="45" t="str">
        <f>+IFERROR(IF(VLOOKUP(#REF!&amp;"-"&amp;ROW()-109,[1]ワークシート!$F$2:$BW$498,63,0)="","",VLOOKUP(#REF!&amp;"-"&amp;ROW()-109,[1]ワークシート!$F$2:$BW$498,63,0)),"")</f>
        <v/>
      </c>
      <c r="AI220" s="45"/>
      <c r="AK220" s="135">
        <v>140</v>
      </c>
      <c r="AL220" s="135" t="str">
        <f t="shared" si="8"/>
        <v>140</v>
      </c>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row>
    <row r="221" spans="1:71" ht="35.1" hidden="1" customHeight="1">
      <c r="A221" s="2"/>
      <c r="B221" s="8" t="str">
        <f>+IFERROR(VLOOKUP(#REF!&amp;"-"&amp;ROW()-109,[1]ワークシート!$F$2:$BW$498,6,0),"")</f>
        <v/>
      </c>
      <c r="C221" s="18"/>
      <c r="D221" s="8" t="str">
        <f>+IFERROR(IF(VLOOKUP(#REF!&amp;"-"&amp;ROW()-109,[1]ワークシート!$F$2:$BW$498,7,0)="","",VLOOKUP(#REF!&amp;"-"&amp;ROW()-109,[1]ワークシート!$F$2:$BW$498,7,0)),"")</f>
        <v/>
      </c>
      <c r="E221" s="18"/>
      <c r="F221" s="8" t="str">
        <f>+IFERROR(VLOOKUP(#REF!&amp;"-"&amp;ROW()-109,[1]ワークシート!$F$2:$BW$498,8,0),"")</f>
        <v/>
      </c>
      <c r="G221" s="18"/>
      <c r="H221" s="45" t="str">
        <f>+IFERROR(VLOOKUP(#REF!&amp;"-"&amp;ROW()-109,[1]ワークシート!$F$2:$BW$498,9,0),"")</f>
        <v/>
      </c>
      <c r="I22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21" s="49"/>
      <c r="K221" s="8" t="str">
        <f>+IFERROR(VLOOKUP(#REF!&amp;"-"&amp;ROW()-109,[1]ワークシート!$F$2:$BW$498,16,0),"")</f>
        <v/>
      </c>
      <c r="L221" s="29"/>
      <c r="M221" s="18"/>
      <c r="N221" s="52" t="str">
        <f>+IFERROR(VLOOKUP(#REF!&amp;"-"&amp;ROW()-109,[1]ワークシート!$F$2:$BW$498,21,0),"")</f>
        <v/>
      </c>
      <c r="O221" s="62"/>
      <c r="P221" s="66" t="str">
        <f>+IFERROR(VLOOKUP(#REF!&amp;"-"&amp;ROW()-109,[1]ワークシート!$F$2:$BW$498,22,0),"")</f>
        <v/>
      </c>
      <c r="Q221" s="66"/>
      <c r="R221" s="71" t="str">
        <f>+IFERROR(VLOOKUP(#REF!&amp;"-"&amp;ROW()-109,[1]ワークシート!$F$2:$BW$498,52,0),"")</f>
        <v/>
      </c>
      <c r="S221" s="71"/>
      <c r="T221" s="71"/>
      <c r="U221" s="66" t="str">
        <f>+IFERROR(VLOOKUP(#REF!&amp;"-"&amp;ROW()-109,[1]ワークシート!$F$2:$BW$498,57,0),"")</f>
        <v/>
      </c>
      <c r="V221" s="66"/>
      <c r="W221" s="66" t="str">
        <f>+IFERROR(VLOOKUP(#REF!&amp;"-"&amp;ROW()-109,[1]ワークシート!$F$2:$BW$498,58,0),"")</f>
        <v/>
      </c>
      <c r="X221" s="66"/>
      <c r="Y221" s="66"/>
      <c r="Z221" s="45" t="str">
        <f t="shared" si="6"/>
        <v/>
      </c>
      <c r="AA221" s="45"/>
      <c r="AB221" s="8" t="str">
        <f>+IFERROR(IF(VLOOKUP(#REF!&amp;"-"&amp;ROW()-109,[1]ワークシート!$F$2:$BW$498,10,0)="","",VLOOKUP(#REF!&amp;"-"&amp;ROW()-109,[1]ワークシート!$F$2:$BW$498,10,0)),"")</f>
        <v/>
      </c>
      <c r="AC221" s="18"/>
      <c r="AD221" s="126" t="str">
        <f>+IFERROR(VLOOKUP(#REF!&amp;"-"&amp;ROW()-109,[1]ワークシート!$F$2:$BW$498,62,0),"")</f>
        <v/>
      </c>
      <c r="AE221" s="126"/>
      <c r="AF221" s="45" t="str">
        <f t="shared" si="7"/>
        <v/>
      </c>
      <c r="AG221" s="45"/>
      <c r="AH221" s="45" t="str">
        <f>+IFERROR(IF(VLOOKUP(#REF!&amp;"-"&amp;ROW()-109,[1]ワークシート!$F$2:$BW$498,63,0)="","",VLOOKUP(#REF!&amp;"-"&amp;ROW()-109,[1]ワークシート!$F$2:$BW$498,63,0)),"")</f>
        <v/>
      </c>
      <c r="AI221" s="45"/>
      <c r="AK221" s="135">
        <v>141</v>
      </c>
      <c r="AL221" s="135" t="str">
        <f t="shared" si="8"/>
        <v>141</v>
      </c>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row>
    <row r="222" spans="1:71" ht="35.1" hidden="1" customHeight="1">
      <c r="A222" s="2"/>
      <c r="B222" s="8" t="str">
        <f>+IFERROR(VLOOKUP(#REF!&amp;"-"&amp;ROW()-109,[1]ワークシート!$F$2:$BW$498,6,0),"")</f>
        <v/>
      </c>
      <c r="C222" s="18"/>
      <c r="D222" s="8" t="str">
        <f>+IFERROR(IF(VLOOKUP(#REF!&amp;"-"&amp;ROW()-109,[1]ワークシート!$F$2:$BW$498,7,0)="","",VLOOKUP(#REF!&amp;"-"&amp;ROW()-109,[1]ワークシート!$F$2:$BW$498,7,0)),"")</f>
        <v/>
      </c>
      <c r="E222" s="18"/>
      <c r="F222" s="8" t="str">
        <f>+IFERROR(VLOOKUP(#REF!&amp;"-"&amp;ROW()-109,[1]ワークシート!$F$2:$BW$498,8,0),"")</f>
        <v/>
      </c>
      <c r="G222" s="18"/>
      <c r="H222" s="45" t="str">
        <f>+IFERROR(VLOOKUP(#REF!&amp;"-"&amp;ROW()-109,[1]ワークシート!$F$2:$BW$498,9,0),"")</f>
        <v/>
      </c>
      <c r="I22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22" s="49"/>
      <c r="K222" s="8" t="str">
        <f>+IFERROR(VLOOKUP(#REF!&amp;"-"&amp;ROW()-109,[1]ワークシート!$F$2:$BW$498,16,0),"")</f>
        <v/>
      </c>
      <c r="L222" s="29"/>
      <c r="M222" s="18"/>
      <c r="N222" s="52" t="str">
        <f>+IFERROR(VLOOKUP(#REF!&amp;"-"&amp;ROW()-109,[1]ワークシート!$F$2:$BW$498,21,0),"")</f>
        <v/>
      </c>
      <c r="O222" s="62"/>
      <c r="P222" s="66" t="str">
        <f>+IFERROR(VLOOKUP(#REF!&amp;"-"&amp;ROW()-109,[1]ワークシート!$F$2:$BW$498,22,0),"")</f>
        <v/>
      </c>
      <c r="Q222" s="66"/>
      <c r="R222" s="71" t="str">
        <f>+IFERROR(VLOOKUP(#REF!&amp;"-"&amp;ROW()-109,[1]ワークシート!$F$2:$BW$498,52,0),"")</f>
        <v/>
      </c>
      <c r="S222" s="71"/>
      <c r="T222" s="71"/>
      <c r="U222" s="66" t="str">
        <f>+IFERROR(VLOOKUP(#REF!&amp;"-"&amp;ROW()-109,[1]ワークシート!$F$2:$BW$498,57,0),"")</f>
        <v/>
      </c>
      <c r="V222" s="66"/>
      <c r="W222" s="66" t="str">
        <f>+IFERROR(VLOOKUP(#REF!&amp;"-"&amp;ROW()-109,[1]ワークシート!$F$2:$BW$498,58,0),"")</f>
        <v/>
      </c>
      <c r="X222" s="66"/>
      <c r="Y222" s="66"/>
      <c r="Z222" s="45" t="str">
        <f t="shared" si="6"/>
        <v/>
      </c>
      <c r="AA222" s="45"/>
      <c r="AB222" s="8" t="str">
        <f>+IFERROR(IF(VLOOKUP(#REF!&amp;"-"&amp;ROW()-109,[1]ワークシート!$F$2:$BW$498,10,0)="","",VLOOKUP(#REF!&amp;"-"&amp;ROW()-109,[1]ワークシート!$F$2:$BW$498,10,0)),"")</f>
        <v/>
      </c>
      <c r="AC222" s="18"/>
      <c r="AD222" s="126" t="str">
        <f>+IFERROR(VLOOKUP(#REF!&amp;"-"&amp;ROW()-109,[1]ワークシート!$F$2:$BW$498,62,0),"")</f>
        <v/>
      </c>
      <c r="AE222" s="126"/>
      <c r="AF222" s="45" t="str">
        <f t="shared" si="7"/>
        <v/>
      </c>
      <c r="AG222" s="45"/>
      <c r="AH222" s="45" t="str">
        <f>+IFERROR(IF(VLOOKUP(#REF!&amp;"-"&amp;ROW()-109,[1]ワークシート!$F$2:$BW$498,63,0)="","",VLOOKUP(#REF!&amp;"-"&amp;ROW()-109,[1]ワークシート!$F$2:$BW$498,63,0)),"")</f>
        <v/>
      </c>
      <c r="AI222" s="45"/>
      <c r="AK222" s="135">
        <v>142</v>
      </c>
      <c r="AL222" s="135" t="str">
        <f t="shared" si="8"/>
        <v>142</v>
      </c>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row>
    <row r="223" spans="1:71" ht="35.1" hidden="1" customHeight="1">
      <c r="A223" s="2"/>
      <c r="B223" s="8" t="str">
        <f>+IFERROR(VLOOKUP(#REF!&amp;"-"&amp;ROW()-109,[1]ワークシート!$F$2:$BW$498,6,0),"")</f>
        <v/>
      </c>
      <c r="C223" s="18"/>
      <c r="D223" s="8" t="str">
        <f>+IFERROR(IF(VLOOKUP(#REF!&amp;"-"&amp;ROW()-109,[1]ワークシート!$F$2:$BW$498,7,0)="","",VLOOKUP(#REF!&amp;"-"&amp;ROW()-109,[1]ワークシート!$F$2:$BW$498,7,0)),"")</f>
        <v/>
      </c>
      <c r="E223" s="18"/>
      <c r="F223" s="8" t="str">
        <f>+IFERROR(VLOOKUP(#REF!&amp;"-"&amp;ROW()-109,[1]ワークシート!$F$2:$BW$498,8,0),"")</f>
        <v/>
      </c>
      <c r="G223" s="18"/>
      <c r="H223" s="45" t="str">
        <f>+IFERROR(VLOOKUP(#REF!&amp;"-"&amp;ROW()-109,[1]ワークシート!$F$2:$BW$498,9,0),"")</f>
        <v/>
      </c>
      <c r="I22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23" s="49"/>
      <c r="K223" s="8" t="str">
        <f>+IFERROR(VLOOKUP(#REF!&amp;"-"&amp;ROW()-109,[1]ワークシート!$F$2:$BW$498,16,0),"")</f>
        <v/>
      </c>
      <c r="L223" s="29"/>
      <c r="M223" s="18"/>
      <c r="N223" s="52" t="str">
        <f>+IFERROR(VLOOKUP(#REF!&amp;"-"&amp;ROW()-109,[1]ワークシート!$F$2:$BW$498,21,0),"")</f>
        <v/>
      </c>
      <c r="O223" s="62"/>
      <c r="P223" s="66" t="str">
        <f>+IFERROR(VLOOKUP(#REF!&amp;"-"&amp;ROW()-109,[1]ワークシート!$F$2:$BW$498,22,0),"")</f>
        <v/>
      </c>
      <c r="Q223" s="66"/>
      <c r="R223" s="71" t="str">
        <f>+IFERROR(VLOOKUP(#REF!&amp;"-"&amp;ROW()-109,[1]ワークシート!$F$2:$BW$498,52,0),"")</f>
        <v/>
      </c>
      <c r="S223" s="71"/>
      <c r="T223" s="71"/>
      <c r="U223" s="66" t="str">
        <f>+IFERROR(VLOOKUP(#REF!&amp;"-"&amp;ROW()-109,[1]ワークシート!$F$2:$BW$498,57,0),"")</f>
        <v/>
      </c>
      <c r="V223" s="66"/>
      <c r="W223" s="66" t="str">
        <f>+IFERROR(VLOOKUP(#REF!&amp;"-"&amp;ROW()-109,[1]ワークシート!$F$2:$BW$498,58,0),"")</f>
        <v/>
      </c>
      <c r="X223" s="66"/>
      <c r="Y223" s="66"/>
      <c r="Z223" s="45" t="str">
        <f t="shared" si="6"/>
        <v/>
      </c>
      <c r="AA223" s="45"/>
      <c r="AB223" s="8" t="str">
        <f>+IFERROR(IF(VLOOKUP(#REF!&amp;"-"&amp;ROW()-109,[1]ワークシート!$F$2:$BW$498,10,0)="","",VLOOKUP(#REF!&amp;"-"&amp;ROW()-109,[1]ワークシート!$F$2:$BW$498,10,0)),"")</f>
        <v/>
      </c>
      <c r="AC223" s="18"/>
      <c r="AD223" s="126" t="str">
        <f>+IFERROR(VLOOKUP(#REF!&amp;"-"&amp;ROW()-109,[1]ワークシート!$F$2:$BW$498,62,0),"")</f>
        <v/>
      </c>
      <c r="AE223" s="126"/>
      <c r="AF223" s="45" t="str">
        <f t="shared" si="7"/>
        <v/>
      </c>
      <c r="AG223" s="45"/>
      <c r="AH223" s="45" t="str">
        <f>+IFERROR(IF(VLOOKUP(#REF!&amp;"-"&amp;ROW()-109,[1]ワークシート!$F$2:$BW$498,63,0)="","",VLOOKUP(#REF!&amp;"-"&amp;ROW()-109,[1]ワークシート!$F$2:$BW$498,63,0)),"")</f>
        <v/>
      </c>
      <c r="AI223" s="45"/>
      <c r="AK223" s="135">
        <v>143</v>
      </c>
      <c r="AL223" s="135" t="str">
        <f t="shared" si="8"/>
        <v>143</v>
      </c>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row>
    <row r="224" spans="1:71" ht="35.1" hidden="1" customHeight="1">
      <c r="A224" s="2"/>
      <c r="B224" s="8" t="str">
        <f>+IFERROR(VLOOKUP(#REF!&amp;"-"&amp;ROW()-109,[1]ワークシート!$F$2:$BW$498,6,0),"")</f>
        <v/>
      </c>
      <c r="C224" s="18"/>
      <c r="D224" s="8" t="str">
        <f>+IFERROR(IF(VLOOKUP(#REF!&amp;"-"&amp;ROW()-109,[1]ワークシート!$F$2:$BW$498,7,0)="","",VLOOKUP(#REF!&amp;"-"&amp;ROW()-109,[1]ワークシート!$F$2:$BW$498,7,0)),"")</f>
        <v/>
      </c>
      <c r="E224" s="18"/>
      <c r="F224" s="8" t="str">
        <f>+IFERROR(VLOOKUP(#REF!&amp;"-"&amp;ROW()-109,[1]ワークシート!$F$2:$BW$498,8,0),"")</f>
        <v/>
      </c>
      <c r="G224" s="18"/>
      <c r="H224" s="45" t="str">
        <f>+IFERROR(VLOOKUP(#REF!&amp;"-"&amp;ROW()-109,[1]ワークシート!$F$2:$BW$498,9,0),"")</f>
        <v/>
      </c>
      <c r="I22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24" s="49"/>
      <c r="K224" s="8" t="str">
        <f>+IFERROR(VLOOKUP(#REF!&amp;"-"&amp;ROW()-109,[1]ワークシート!$F$2:$BW$498,16,0),"")</f>
        <v/>
      </c>
      <c r="L224" s="29"/>
      <c r="M224" s="18"/>
      <c r="N224" s="52" t="str">
        <f>+IFERROR(VLOOKUP(#REF!&amp;"-"&amp;ROW()-109,[1]ワークシート!$F$2:$BW$498,21,0),"")</f>
        <v/>
      </c>
      <c r="O224" s="62"/>
      <c r="P224" s="66" t="str">
        <f>+IFERROR(VLOOKUP(#REF!&amp;"-"&amp;ROW()-109,[1]ワークシート!$F$2:$BW$498,22,0),"")</f>
        <v/>
      </c>
      <c r="Q224" s="66"/>
      <c r="R224" s="71" t="str">
        <f>+IFERROR(VLOOKUP(#REF!&amp;"-"&amp;ROW()-109,[1]ワークシート!$F$2:$BW$498,52,0),"")</f>
        <v/>
      </c>
      <c r="S224" s="71"/>
      <c r="T224" s="71"/>
      <c r="U224" s="66" t="str">
        <f>+IFERROR(VLOOKUP(#REF!&amp;"-"&amp;ROW()-109,[1]ワークシート!$F$2:$BW$498,57,0),"")</f>
        <v/>
      </c>
      <c r="V224" s="66"/>
      <c r="W224" s="66" t="str">
        <f>+IFERROR(VLOOKUP(#REF!&amp;"-"&amp;ROW()-109,[1]ワークシート!$F$2:$BW$498,58,0),"")</f>
        <v/>
      </c>
      <c r="X224" s="66"/>
      <c r="Y224" s="66"/>
      <c r="Z224" s="45" t="str">
        <f t="shared" si="6"/>
        <v/>
      </c>
      <c r="AA224" s="45"/>
      <c r="AB224" s="8" t="str">
        <f>+IFERROR(IF(VLOOKUP(#REF!&amp;"-"&amp;ROW()-109,[1]ワークシート!$F$2:$BW$498,10,0)="","",VLOOKUP(#REF!&amp;"-"&amp;ROW()-109,[1]ワークシート!$F$2:$BW$498,10,0)),"")</f>
        <v/>
      </c>
      <c r="AC224" s="18"/>
      <c r="AD224" s="126" t="str">
        <f>+IFERROR(VLOOKUP(#REF!&amp;"-"&amp;ROW()-109,[1]ワークシート!$F$2:$BW$498,62,0),"")</f>
        <v/>
      </c>
      <c r="AE224" s="126"/>
      <c r="AF224" s="45" t="str">
        <f t="shared" si="7"/>
        <v/>
      </c>
      <c r="AG224" s="45"/>
      <c r="AH224" s="45" t="str">
        <f>+IFERROR(IF(VLOOKUP(#REF!&amp;"-"&amp;ROW()-109,[1]ワークシート!$F$2:$BW$498,63,0)="","",VLOOKUP(#REF!&amp;"-"&amp;ROW()-109,[1]ワークシート!$F$2:$BW$498,63,0)),"")</f>
        <v/>
      </c>
      <c r="AI224" s="45"/>
      <c r="AK224" s="135">
        <v>144</v>
      </c>
      <c r="AL224" s="135" t="str">
        <f t="shared" si="8"/>
        <v>144</v>
      </c>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row>
    <row r="225" spans="1:71" ht="35.1" hidden="1" customHeight="1">
      <c r="A225" s="2"/>
      <c r="B225" s="8" t="str">
        <f>+IFERROR(VLOOKUP(#REF!&amp;"-"&amp;ROW()-109,[1]ワークシート!$F$2:$BW$498,6,0),"")</f>
        <v/>
      </c>
      <c r="C225" s="18"/>
      <c r="D225" s="8" t="str">
        <f>+IFERROR(IF(VLOOKUP(#REF!&amp;"-"&amp;ROW()-109,[1]ワークシート!$F$2:$BW$498,7,0)="","",VLOOKUP(#REF!&amp;"-"&amp;ROW()-109,[1]ワークシート!$F$2:$BW$498,7,0)),"")</f>
        <v/>
      </c>
      <c r="E225" s="18"/>
      <c r="F225" s="8" t="str">
        <f>+IFERROR(VLOOKUP(#REF!&amp;"-"&amp;ROW()-109,[1]ワークシート!$F$2:$BW$498,8,0),"")</f>
        <v/>
      </c>
      <c r="G225" s="18"/>
      <c r="H225" s="45" t="str">
        <f>+IFERROR(VLOOKUP(#REF!&amp;"-"&amp;ROW()-109,[1]ワークシート!$F$2:$BW$498,9,0),"")</f>
        <v/>
      </c>
      <c r="I22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25" s="49"/>
      <c r="K225" s="8" t="str">
        <f>+IFERROR(VLOOKUP(#REF!&amp;"-"&amp;ROW()-109,[1]ワークシート!$F$2:$BW$498,16,0),"")</f>
        <v/>
      </c>
      <c r="L225" s="29"/>
      <c r="M225" s="18"/>
      <c r="N225" s="52" t="str">
        <f>+IFERROR(VLOOKUP(#REF!&amp;"-"&amp;ROW()-109,[1]ワークシート!$F$2:$BW$498,21,0),"")</f>
        <v/>
      </c>
      <c r="O225" s="62"/>
      <c r="P225" s="66" t="str">
        <f>+IFERROR(VLOOKUP(#REF!&amp;"-"&amp;ROW()-109,[1]ワークシート!$F$2:$BW$498,22,0),"")</f>
        <v/>
      </c>
      <c r="Q225" s="66"/>
      <c r="R225" s="71" t="str">
        <f>+IFERROR(VLOOKUP(#REF!&amp;"-"&amp;ROW()-109,[1]ワークシート!$F$2:$BW$498,52,0),"")</f>
        <v/>
      </c>
      <c r="S225" s="71"/>
      <c r="T225" s="71"/>
      <c r="U225" s="66" t="str">
        <f>+IFERROR(VLOOKUP(#REF!&amp;"-"&amp;ROW()-109,[1]ワークシート!$F$2:$BW$498,57,0),"")</f>
        <v/>
      </c>
      <c r="V225" s="66"/>
      <c r="W225" s="66" t="str">
        <f>+IFERROR(VLOOKUP(#REF!&amp;"-"&amp;ROW()-109,[1]ワークシート!$F$2:$BW$498,58,0),"")</f>
        <v/>
      </c>
      <c r="X225" s="66"/>
      <c r="Y225" s="66"/>
      <c r="Z225" s="45" t="str">
        <f t="shared" si="6"/>
        <v/>
      </c>
      <c r="AA225" s="45"/>
      <c r="AB225" s="8" t="str">
        <f>+IFERROR(IF(VLOOKUP(#REF!&amp;"-"&amp;ROW()-109,[1]ワークシート!$F$2:$BW$498,10,0)="","",VLOOKUP(#REF!&amp;"-"&amp;ROW()-109,[1]ワークシート!$F$2:$BW$498,10,0)),"")</f>
        <v/>
      </c>
      <c r="AC225" s="18"/>
      <c r="AD225" s="126" t="str">
        <f>+IFERROR(VLOOKUP(#REF!&amp;"-"&amp;ROW()-109,[1]ワークシート!$F$2:$BW$498,62,0),"")</f>
        <v/>
      </c>
      <c r="AE225" s="126"/>
      <c r="AF225" s="45" t="str">
        <f t="shared" si="7"/>
        <v/>
      </c>
      <c r="AG225" s="45"/>
      <c r="AH225" s="45" t="str">
        <f>+IFERROR(IF(VLOOKUP(#REF!&amp;"-"&amp;ROW()-109,[1]ワークシート!$F$2:$BW$498,63,0)="","",VLOOKUP(#REF!&amp;"-"&amp;ROW()-109,[1]ワークシート!$F$2:$BW$498,63,0)),"")</f>
        <v/>
      </c>
      <c r="AI225" s="45"/>
      <c r="AK225" s="135">
        <v>145</v>
      </c>
      <c r="AL225" s="135" t="str">
        <f t="shared" si="8"/>
        <v>145</v>
      </c>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row>
    <row r="226" spans="1:71" ht="35.1" hidden="1" customHeight="1">
      <c r="A226" s="2"/>
      <c r="B226" s="8" t="str">
        <f>+IFERROR(VLOOKUP(#REF!&amp;"-"&amp;ROW()-109,[1]ワークシート!$F$2:$BW$498,6,0),"")</f>
        <v/>
      </c>
      <c r="C226" s="18"/>
      <c r="D226" s="8" t="str">
        <f>+IFERROR(IF(VLOOKUP(#REF!&amp;"-"&amp;ROW()-109,[1]ワークシート!$F$2:$BW$498,7,0)="","",VLOOKUP(#REF!&amp;"-"&amp;ROW()-109,[1]ワークシート!$F$2:$BW$498,7,0)),"")</f>
        <v/>
      </c>
      <c r="E226" s="18"/>
      <c r="F226" s="8" t="str">
        <f>+IFERROR(VLOOKUP(#REF!&amp;"-"&amp;ROW()-109,[1]ワークシート!$F$2:$BW$498,8,0),"")</f>
        <v/>
      </c>
      <c r="G226" s="18"/>
      <c r="H226" s="45" t="str">
        <f>+IFERROR(VLOOKUP(#REF!&amp;"-"&amp;ROW()-109,[1]ワークシート!$F$2:$BW$498,9,0),"")</f>
        <v/>
      </c>
      <c r="I22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26" s="49"/>
      <c r="K226" s="8" t="str">
        <f>+IFERROR(VLOOKUP(#REF!&amp;"-"&amp;ROW()-109,[1]ワークシート!$F$2:$BW$498,16,0),"")</f>
        <v/>
      </c>
      <c r="L226" s="29"/>
      <c r="M226" s="18"/>
      <c r="N226" s="52" t="str">
        <f>+IFERROR(VLOOKUP(#REF!&amp;"-"&amp;ROW()-109,[1]ワークシート!$F$2:$BW$498,21,0),"")</f>
        <v/>
      </c>
      <c r="O226" s="62"/>
      <c r="P226" s="66" t="str">
        <f>+IFERROR(VLOOKUP(#REF!&amp;"-"&amp;ROW()-109,[1]ワークシート!$F$2:$BW$498,22,0),"")</f>
        <v/>
      </c>
      <c r="Q226" s="66"/>
      <c r="R226" s="71" t="str">
        <f>+IFERROR(VLOOKUP(#REF!&amp;"-"&amp;ROW()-109,[1]ワークシート!$F$2:$BW$498,52,0),"")</f>
        <v/>
      </c>
      <c r="S226" s="71"/>
      <c r="T226" s="71"/>
      <c r="U226" s="66" t="str">
        <f>+IFERROR(VLOOKUP(#REF!&amp;"-"&amp;ROW()-109,[1]ワークシート!$F$2:$BW$498,57,0),"")</f>
        <v/>
      </c>
      <c r="V226" s="66"/>
      <c r="W226" s="66" t="str">
        <f>+IFERROR(VLOOKUP(#REF!&amp;"-"&amp;ROW()-109,[1]ワークシート!$F$2:$BW$498,58,0),"")</f>
        <v/>
      </c>
      <c r="X226" s="66"/>
      <c r="Y226" s="66"/>
      <c r="Z226" s="45" t="str">
        <f t="shared" si="6"/>
        <v/>
      </c>
      <c r="AA226" s="45"/>
      <c r="AB226" s="8" t="str">
        <f>+IFERROR(IF(VLOOKUP(#REF!&amp;"-"&amp;ROW()-109,[1]ワークシート!$F$2:$BW$498,10,0)="","",VLOOKUP(#REF!&amp;"-"&amp;ROW()-109,[1]ワークシート!$F$2:$BW$498,10,0)),"")</f>
        <v/>
      </c>
      <c r="AC226" s="18"/>
      <c r="AD226" s="126" t="str">
        <f>+IFERROR(VLOOKUP(#REF!&amp;"-"&amp;ROW()-109,[1]ワークシート!$F$2:$BW$498,62,0),"")</f>
        <v/>
      </c>
      <c r="AE226" s="126"/>
      <c r="AF226" s="45" t="str">
        <f t="shared" si="7"/>
        <v/>
      </c>
      <c r="AG226" s="45"/>
      <c r="AH226" s="45" t="str">
        <f>+IFERROR(IF(VLOOKUP(#REF!&amp;"-"&amp;ROW()-109,[1]ワークシート!$F$2:$BW$498,63,0)="","",VLOOKUP(#REF!&amp;"-"&amp;ROW()-109,[1]ワークシート!$F$2:$BW$498,63,0)),"")</f>
        <v/>
      </c>
      <c r="AI226" s="45"/>
      <c r="AK226" s="135">
        <v>146</v>
      </c>
      <c r="AL226" s="135" t="str">
        <f t="shared" si="8"/>
        <v>146</v>
      </c>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row>
    <row r="227" spans="1:71" ht="35.1" hidden="1" customHeight="1">
      <c r="A227" s="2"/>
      <c r="B227" s="8" t="str">
        <f>+IFERROR(VLOOKUP(#REF!&amp;"-"&amp;ROW()-109,[1]ワークシート!$F$2:$BW$498,6,0),"")</f>
        <v/>
      </c>
      <c r="C227" s="18"/>
      <c r="D227" s="8" t="str">
        <f>+IFERROR(IF(VLOOKUP(#REF!&amp;"-"&amp;ROW()-109,[1]ワークシート!$F$2:$BW$498,7,0)="","",VLOOKUP(#REF!&amp;"-"&amp;ROW()-109,[1]ワークシート!$F$2:$BW$498,7,0)),"")</f>
        <v/>
      </c>
      <c r="E227" s="18"/>
      <c r="F227" s="8" t="str">
        <f>+IFERROR(VLOOKUP(#REF!&amp;"-"&amp;ROW()-109,[1]ワークシート!$F$2:$BW$498,8,0),"")</f>
        <v/>
      </c>
      <c r="G227" s="18"/>
      <c r="H227" s="45" t="str">
        <f>+IFERROR(VLOOKUP(#REF!&amp;"-"&amp;ROW()-109,[1]ワークシート!$F$2:$BW$498,9,0),"")</f>
        <v/>
      </c>
      <c r="I22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27" s="49"/>
      <c r="K227" s="8" t="str">
        <f>+IFERROR(VLOOKUP(#REF!&amp;"-"&amp;ROW()-109,[1]ワークシート!$F$2:$BW$498,16,0),"")</f>
        <v/>
      </c>
      <c r="L227" s="29"/>
      <c r="M227" s="18"/>
      <c r="N227" s="52" t="str">
        <f>+IFERROR(VLOOKUP(#REF!&amp;"-"&amp;ROW()-109,[1]ワークシート!$F$2:$BW$498,21,0),"")</f>
        <v/>
      </c>
      <c r="O227" s="62"/>
      <c r="P227" s="66" t="str">
        <f>+IFERROR(VLOOKUP(#REF!&amp;"-"&amp;ROW()-109,[1]ワークシート!$F$2:$BW$498,22,0),"")</f>
        <v/>
      </c>
      <c r="Q227" s="66"/>
      <c r="R227" s="71" t="str">
        <f>+IFERROR(VLOOKUP(#REF!&amp;"-"&amp;ROW()-109,[1]ワークシート!$F$2:$BW$498,52,0),"")</f>
        <v/>
      </c>
      <c r="S227" s="71"/>
      <c r="T227" s="71"/>
      <c r="U227" s="66" t="str">
        <f>+IFERROR(VLOOKUP(#REF!&amp;"-"&amp;ROW()-109,[1]ワークシート!$F$2:$BW$498,57,0),"")</f>
        <v/>
      </c>
      <c r="V227" s="66"/>
      <c r="W227" s="66" t="str">
        <f>+IFERROR(VLOOKUP(#REF!&amp;"-"&amp;ROW()-109,[1]ワークシート!$F$2:$BW$498,58,0),"")</f>
        <v/>
      </c>
      <c r="X227" s="66"/>
      <c r="Y227" s="66"/>
      <c r="Z227" s="45" t="str">
        <f t="shared" si="6"/>
        <v/>
      </c>
      <c r="AA227" s="45"/>
      <c r="AB227" s="8" t="str">
        <f>+IFERROR(IF(VLOOKUP(#REF!&amp;"-"&amp;ROW()-109,[1]ワークシート!$F$2:$BW$498,10,0)="","",VLOOKUP(#REF!&amp;"-"&amp;ROW()-109,[1]ワークシート!$F$2:$BW$498,10,0)),"")</f>
        <v/>
      </c>
      <c r="AC227" s="18"/>
      <c r="AD227" s="126" t="str">
        <f>+IFERROR(VLOOKUP(#REF!&amp;"-"&amp;ROW()-109,[1]ワークシート!$F$2:$BW$498,62,0),"")</f>
        <v/>
      </c>
      <c r="AE227" s="126"/>
      <c r="AF227" s="45" t="str">
        <f t="shared" si="7"/>
        <v/>
      </c>
      <c r="AG227" s="45"/>
      <c r="AH227" s="45" t="str">
        <f>+IFERROR(IF(VLOOKUP(#REF!&amp;"-"&amp;ROW()-109,[1]ワークシート!$F$2:$BW$498,63,0)="","",VLOOKUP(#REF!&amp;"-"&amp;ROW()-109,[1]ワークシート!$F$2:$BW$498,63,0)),"")</f>
        <v/>
      </c>
      <c r="AI227" s="45"/>
      <c r="AK227" s="135">
        <v>147</v>
      </c>
      <c r="AL227" s="135" t="str">
        <f t="shared" si="8"/>
        <v>147</v>
      </c>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row>
    <row r="228" spans="1:71" ht="35.1" hidden="1" customHeight="1">
      <c r="A228" s="2"/>
      <c r="B228" s="8" t="str">
        <f>+IFERROR(VLOOKUP(#REF!&amp;"-"&amp;ROW()-109,[1]ワークシート!$F$2:$BW$498,6,0),"")</f>
        <v/>
      </c>
      <c r="C228" s="18"/>
      <c r="D228" s="8" t="str">
        <f>+IFERROR(IF(VLOOKUP(#REF!&amp;"-"&amp;ROW()-109,[1]ワークシート!$F$2:$BW$498,7,0)="","",VLOOKUP(#REF!&amp;"-"&amp;ROW()-109,[1]ワークシート!$F$2:$BW$498,7,0)),"")</f>
        <v/>
      </c>
      <c r="E228" s="18"/>
      <c r="F228" s="8" t="str">
        <f>+IFERROR(VLOOKUP(#REF!&amp;"-"&amp;ROW()-109,[1]ワークシート!$F$2:$BW$498,8,0),"")</f>
        <v/>
      </c>
      <c r="G228" s="18"/>
      <c r="H228" s="45" t="str">
        <f>+IFERROR(VLOOKUP(#REF!&amp;"-"&amp;ROW()-109,[1]ワークシート!$F$2:$BW$498,9,0),"")</f>
        <v/>
      </c>
      <c r="I22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28" s="49"/>
      <c r="K228" s="8" t="str">
        <f>+IFERROR(VLOOKUP(#REF!&amp;"-"&amp;ROW()-109,[1]ワークシート!$F$2:$BW$498,16,0),"")</f>
        <v/>
      </c>
      <c r="L228" s="29"/>
      <c r="M228" s="18"/>
      <c r="N228" s="52" t="str">
        <f>+IFERROR(VLOOKUP(#REF!&amp;"-"&amp;ROW()-109,[1]ワークシート!$F$2:$BW$498,21,0),"")</f>
        <v/>
      </c>
      <c r="O228" s="62"/>
      <c r="P228" s="66" t="str">
        <f>+IFERROR(VLOOKUP(#REF!&amp;"-"&amp;ROW()-109,[1]ワークシート!$F$2:$BW$498,22,0),"")</f>
        <v/>
      </c>
      <c r="Q228" s="66"/>
      <c r="R228" s="71" t="str">
        <f>+IFERROR(VLOOKUP(#REF!&amp;"-"&amp;ROW()-109,[1]ワークシート!$F$2:$BW$498,52,0),"")</f>
        <v/>
      </c>
      <c r="S228" s="71"/>
      <c r="T228" s="71"/>
      <c r="U228" s="66" t="str">
        <f>+IFERROR(VLOOKUP(#REF!&amp;"-"&amp;ROW()-109,[1]ワークシート!$F$2:$BW$498,57,0),"")</f>
        <v/>
      </c>
      <c r="V228" s="66"/>
      <c r="W228" s="66" t="str">
        <f>+IFERROR(VLOOKUP(#REF!&amp;"-"&amp;ROW()-109,[1]ワークシート!$F$2:$BW$498,58,0),"")</f>
        <v/>
      </c>
      <c r="X228" s="66"/>
      <c r="Y228" s="66"/>
      <c r="Z228" s="45" t="str">
        <f t="shared" si="6"/>
        <v/>
      </c>
      <c r="AA228" s="45"/>
      <c r="AB228" s="8" t="str">
        <f>+IFERROR(IF(VLOOKUP(#REF!&amp;"-"&amp;ROW()-109,[1]ワークシート!$F$2:$BW$498,10,0)="","",VLOOKUP(#REF!&amp;"-"&amp;ROW()-109,[1]ワークシート!$F$2:$BW$498,10,0)),"")</f>
        <v/>
      </c>
      <c r="AC228" s="18"/>
      <c r="AD228" s="126" t="str">
        <f>+IFERROR(VLOOKUP(#REF!&amp;"-"&amp;ROW()-109,[1]ワークシート!$F$2:$BW$498,62,0),"")</f>
        <v/>
      </c>
      <c r="AE228" s="126"/>
      <c r="AF228" s="45" t="str">
        <f t="shared" si="7"/>
        <v/>
      </c>
      <c r="AG228" s="45"/>
      <c r="AH228" s="45" t="str">
        <f>+IFERROR(IF(VLOOKUP(#REF!&amp;"-"&amp;ROW()-109,[1]ワークシート!$F$2:$BW$498,63,0)="","",VLOOKUP(#REF!&amp;"-"&amp;ROW()-109,[1]ワークシート!$F$2:$BW$498,63,0)),"")</f>
        <v/>
      </c>
      <c r="AI228" s="45"/>
      <c r="AK228" s="135">
        <v>148</v>
      </c>
      <c r="AL228" s="135" t="str">
        <f t="shared" si="8"/>
        <v>148</v>
      </c>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row>
    <row r="229" spans="1:71" ht="35.1" hidden="1" customHeight="1">
      <c r="A229" s="2"/>
      <c r="B229" s="8" t="str">
        <f>+IFERROR(VLOOKUP(#REF!&amp;"-"&amp;ROW()-109,[1]ワークシート!$F$2:$BW$498,6,0),"")</f>
        <v/>
      </c>
      <c r="C229" s="18"/>
      <c r="D229" s="8" t="str">
        <f>+IFERROR(IF(VLOOKUP(#REF!&amp;"-"&amp;ROW()-109,[1]ワークシート!$F$2:$BW$498,7,0)="","",VLOOKUP(#REF!&amp;"-"&amp;ROW()-109,[1]ワークシート!$F$2:$BW$498,7,0)),"")</f>
        <v/>
      </c>
      <c r="E229" s="18"/>
      <c r="F229" s="8" t="str">
        <f>+IFERROR(VLOOKUP(#REF!&amp;"-"&amp;ROW()-109,[1]ワークシート!$F$2:$BW$498,8,0),"")</f>
        <v/>
      </c>
      <c r="G229" s="18"/>
      <c r="H229" s="45" t="str">
        <f>+IFERROR(VLOOKUP(#REF!&amp;"-"&amp;ROW()-109,[1]ワークシート!$F$2:$BW$498,9,0),"")</f>
        <v/>
      </c>
      <c r="I22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29" s="49"/>
      <c r="K229" s="8" t="str">
        <f>+IFERROR(VLOOKUP(#REF!&amp;"-"&amp;ROW()-109,[1]ワークシート!$F$2:$BW$498,16,0),"")</f>
        <v/>
      </c>
      <c r="L229" s="29"/>
      <c r="M229" s="18"/>
      <c r="N229" s="52" t="str">
        <f>+IFERROR(VLOOKUP(#REF!&amp;"-"&amp;ROW()-109,[1]ワークシート!$F$2:$BW$498,21,0),"")</f>
        <v/>
      </c>
      <c r="O229" s="62"/>
      <c r="P229" s="66" t="str">
        <f>+IFERROR(VLOOKUP(#REF!&amp;"-"&amp;ROW()-109,[1]ワークシート!$F$2:$BW$498,22,0),"")</f>
        <v/>
      </c>
      <c r="Q229" s="66"/>
      <c r="R229" s="71" t="str">
        <f>+IFERROR(VLOOKUP(#REF!&amp;"-"&amp;ROW()-109,[1]ワークシート!$F$2:$BW$498,52,0),"")</f>
        <v/>
      </c>
      <c r="S229" s="71"/>
      <c r="T229" s="71"/>
      <c r="U229" s="66" t="str">
        <f>+IFERROR(VLOOKUP(#REF!&amp;"-"&amp;ROW()-109,[1]ワークシート!$F$2:$BW$498,57,0),"")</f>
        <v/>
      </c>
      <c r="V229" s="66"/>
      <c r="W229" s="66" t="str">
        <f>+IFERROR(VLOOKUP(#REF!&amp;"-"&amp;ROW()-109,[1]ワークシート!$F$2:$BW$498,58,0),"")</f>
        <v/>
      </c>
      <c r="X229" s="66"/>
      <c r="Y229" s="66"/>
      <c r="Z229" s="45" t="str">
        <f t="shared" si="6"/>
        <v/>
      </c>
      <c r="AA229" s="45"/>
      <c r="AB229" s="8" t="str">
        <f>+IFERROR(IF(VLOOKUP(#REF!&amp;"-"&amp;ROW()-109,[1]ワークシート!$F$2:$BW$498,10,0)="","",VLOOKUP(#REF!&amp;"-"&amp;ROW()-109,[1]ワークシート!$F$2:$BW$498,10,0)),"")</f>
        <v/>
      </c>
      <c r="AC229" s="18"/>
      <c r="AD229" s="126" t="str">
        <f>+IFERROR(VLOOKUP(#REF!&amp;"-"&amp;ROW()-109,[1]ワークシート!$F$2:$BW$498,62,0),"")</f>
        <v/>
      </c>
      <c r="AE229" s="126"/>
      <c r="AF229" s="45" t="str">
        <f t="shared" si="7"/>
        <v/>
      </c>
      <c r="AG229" s="45"/>
      <c r="AH229" s="45" t="str">
        <f>+IFERROR(IF(VLOOKUP(#REF!&amp;"-"&amp;ROW()-109,[1]ワークシート!$F$2:$BW$498,63,0)="","",VLOOKUP(#REF!&amp;"-"&amp;ROW()-109,[1]ワークシート!$F$2:$BW$498,63,0)),"")</f>
        <v/>
      </c>
      <c r="AI229" s="45"/>
      <c r="AK229" s="135">
        <v>149</v>
      </c>
      <c r="AL229" s="135" t="str">
        <f t="shared" si="8"/>
        <v>149</v>
      </c>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row>
    <row r="230" spans="1:71" ht="35.1" hidden="1" customHeight="1">
      <c r="A230" s="2"/>
      <c r="B230" s="8" t="str">
        <f>+IFERROR(VLOOKUP(#REF!&amp;"-"&amp;ROW()-109,[1]ワークシート!$F$2:$BW$498,6,0),"")</f>
        <v/>
      </c>
      <c r="C230" s="18"/>
      <c r="D230" s="8" t="str">
        <f>+IFERROR(IF(VLOOKUP(#REF!&amp;"-"&amp;ROW()-109,[1]ワークシート!$F$2:$BW$498,7,0)="","",VLOOKUP(#REF!&amp;"-"&amp;ROW()-109,[1]ワークシート!$F$2:$BW$498,7,0)),"")</f>
        <v/>
      </c>
      <c r="E230" s="18"/>
      <c r="F230" s="8" t="str">
        <f>+IFERROR(VLOOKUP(#REF!&amp;"-"&amp;ROW()-109,[1]ワークシート!$F$2:$BW$498,8,0),"")</f>
        <v/>
      </c>
      <c r="G230" s="18"/>
      <c r="H230" s="45" t="str">
        <f>+IFERROR(VLOOKUP(#REF!&amp;"-"&amp;ROW()-109,[1]ワークシート!$F$2:$BW$498,9,0),"")</f>
        <v/>
      </c>
      <c r="I23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30" s="49"/>
      <c r="K230" s="8" t="str">
        <f>+IFERROR(VLOOKUP(#REF!&amp;"-"&amp;ROW()-109,[1]ワークシート!$F$2:$BW$498,16,0),"")</f>
        <v/>
      </c>
      <c r="L230" s="29"/>
      <c r="M230" s="18"/>
      <c r="N230" s="52" t="str">
        <f>+IFERROR(VLOOKUP(#REF!&amp;"-"&amp;ROW()-109,[1]ワークシート!$F$2:$BW$498,21,0),"")</f>
        <v/>
      </c>
      <c r="O230" s="62"/>
      <c r="P230" s="66" t="str">
        <f>+IFERROR(VLOOKUP(#REF!&amp;"-"&amp;ROW()-109,[1]ワークシート!$F$2:$BW$498,22,0),"")</f>
        <v/>
      </c>
      <c r="Q230" s="66"/>
      <c r="R230" s="71" t="str">
        <f>+IFERROR(VLOOKUP(#REF!&amp;"-"&amp;ROW()-109,[1]ワークシート!$F$2:$BW$498,52,0),"")</f>
        <v/>
      </c>
      <c r="S230" s="71"/>
      <c r="T230" s="71"/>
      <c r="U230" s="66" t="str">
        <f>+IFERROR(VLOOKUP(#REF!&amp;"-"&amp;ROW()-109,[1]ワークシート!$F$2:$BW$498,57,0),"")</f>
        <v/>
      </c>
      <c r="V230" s="66"/>
      <c r="W230" s="66" t="str">
        <f>+IFERROR(VLOOKUP(#REF!&amp;"-"&amp;ROW()-109,[1]ワークシート!$F$2:$BW$498,58,0),"")</f>
        <v/>
      </c>
      <c r="X230" s="66"/>
      <c r="Y230" s="66"/>
      <c r="Z230" s="45" t="str">
        <f t="shared" si="6"/>
        <v/>
      </c>
      <c r="AA230" s="45"/>
      <c r="AB230" s="8" t="str">
        <f>+IFERROR(IF(VLOOKUP(#REF!&amp;"-"&amp;ROW()-109,[1]ワークシート!$F$2:$BW$498,10,0)="","",VLOOKUP(#REF!&amp;"-"&amp;ROW()-109,[1]ワークシート!$F$2:$BW$498,10,0)),"")</f>
        <v/>
      </c>
      <c r="AC230" s="18"/>
      <c r="AD230" s="126" t="str">
        <f>+IFERROR(VLOOKUP(#REF!&amp;"-"&amp;ROW()-109,[1]ワークシート!$F$2:$BW$498,62,0),"")</f>
        <v/>
      </c>
      <c r="AE230" s="126"/>
      <c r="AF230" s="45" t="str">
        <f t="shared" si="7"/>
        <v/>
      </c>
      <c r="AG230" s="45"/>
      <c r="AH230" s="45" t="str">
        <f>+IFERROR(IF(VLOOKUP(#REF!&amp;"-"&amp;ROW()-109,[1]ワークシート!$F$2:$BW$498,63,0)="","",VLOOKUP(#REF!&amp;"-"&amp;ROW()-109,[1]ワークシート!$F$2:$BW$498,63,0)),"")</f>
        <v/>
      </c>
      <c r="AI230" s="45"/>
      <c r="AK230" s="135">
        <v>150</v>
      </c>
      <c r="AL230" s="135" t="str">
        <f t="shared" si="8"/>
        <v>150</v>
      </c>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row>
    <row r="231" spans="1:71" ht="35.1" hidden="1" customHeight="1">
      <c r="A231" s="2"/>
      <c r="B231" s="8" t="str">
        <f>+IFERROR(VLOOKUP(#REF!&amp;"-"&amp;ROW()-109,[1]ワークシート!$F$2:$BW$498,6,0),"")</f>
        <v/>
      </c>
      <c r="C231" s="18"/>
      <c r="D231" s="8" t="str">
        <f>+IFERROR(IF(VLOOKUP(#REF!&amp;"-"&amp;ROW()-109,[1]ワークシート!$F$2:$BW$498,7,0)="","",VLOOKUP(#REF!&amp;"-"&amp;ROW()-109,[1]ワークシート!$F$2:$BW$498,7,0)),"")</f>
        <v/>
      </c>
      <c r="E231" s="18"/>
      <c r="F231" s="8" t="str">
        <f>+IFERROR(VLOOKUP(#REF!&amp;"-"&amp;ROW()-109,[1]ワークシート!$F$2:$BW$498,8,0),"")</f>
        <v/>
      </c>
      <c r="G231" s="18"/>
      <c r="H231" s="45" t="str">
        <f>+IFERROR(VLOOKUP(#REF!&amp;"-"&amp;ROW()-109,[1]ワークシート!$F$2:$BW$498,9,0),"")</f>
        <v/>
      </c>
      <c r="I23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31" s="49"/>
      <c r="K231" s="8" t="str">
        <f>+IFERROR(VLOOKUP(#REF!&amp;"-"&amp;ROW()-109,[1]ワークシート!$F$2:$BW$498,16,0),"")</f>
        <v/>
      </c>
      <c r="L231" s="29"/>
      <c r="M231" s="18"/>
      <c r="N231" s="52" t="str">
        <f>+IFERROR(VLOOKUP(#REF!&amp;"-"&amp;ROW()-109,[1]ワークシート!$F$2:$BW$498,21,0),"")</f>
        <v/>
      </c>
      <c r="O231" s="62"/>
      <c r="P231" s="66" t="str">
        <f>+IFERROR(VLOOKUP(#REF!&amp;"-"&amp;ROW()-109,[1]ワークシート!$F$2:$BW$498,22,0),"")</f>
        <v/>
      </c>
      <c r="Q231" s="66"/>
      <c r="R231" s="71" t="str">
        <f>+IFERROR(VLOOKUP(#REF!&amp;"-"&amp;ROW()-109,[1]ワークシート!$F$2:$BW$498,52,0),"")</f>
        <v/>
      </c>
      <c r="S231" s="71"/>
      <c r="T231" s="71"/>
      <c r="U231" s="66" t="str">
        <f>+IFERROR(VLOOKUP(#REF!&amp;"-"&amp;ROW()-109,[1]ワークシート!$F$2:$BW$498,57,0),"")</f>
        <v/>
      </c>
      <c r="V231" s="66"/>
      <c r="W231" s="66" t="str">
        <f>+IFERROR(VLOOKUP(#REF!&amp;"-"&amp;ROW()-109,[1]ワークシート!$F$2:$BW$498,58,0),"")</f>
        <v/>
      </c>
      <c r="X231" s="66"/>
      <c r="Y231" s="66"/>
      <c r="Z231" s="45" t="str">
        <f t="shared" si="6"/>
        <v/>
      </c>
      <c r="AA231" s="45"/>
      <c r="AB231" s="8" t="str">
        <f>+IFERROR(IF(VLOOKUP(#REF!&amp;"-"&amp;ROW()-109,[1]ワークシート!$F$2:$BW$498,10,0)="","",VLOOKUP(#REF!&amp;"-"&amp;ROW()-109,[1]ワークシート!$F$2:$BW$498,10,0)),"")</f>
        <v/>
      </c>
      <c r="AC231" s="18"/>
      <c r="AD231" s="126" t="str">
        <f>+IFERROR(VLOOKUP(#REF!&amp;"-"&amp;ROW()-109,[1]ワークシート!$F$2:$BW$498,62,0),"")</f>
        <v/>
      </c>
      <c r="AE231" s="126"/>
      <c r="AF231" s="45" t="str">
        <f t="shared" si="7"/>
        <v/>
      </c>
      <c r="AG231" s="45"/>
      <c r="AH231" s="45" t="str">
        <f>+IFERROR(IF(VLOOKUP(#REF!&amp;"-"&amp;ROW()-109,[1]ワークシート!$F$2:$BW$498,63,0)="","",VLOOKUP(#REF!&amp;"-"&amp;ROW()-109,[1]ワークシート!$F$2:$BW$498,63,0)),"")</f>
        <v/>
      </c>
      <c r="AI231" s="45"/>
      <c r="AK231" s="135">
        <v>151</v>
      </c>
      <c r="AL231" s="135" t="str">
        <f t="shared" si="8"/>
        <v>151</v>
      </c>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row>
    <row r="232" spans="1:71" ht="35.1" hidden="1" customHeight="1">
      <c r="A232" s="2"/>
      <c r="B232" s="8" t="str">
        <f>+IFERROR(VLOOKUP(#REF!&amp;"-"&amp;ROW()-109,[1]ワークシート!$F$2:$BW$498,6,0),"")</f>
        <v/>
      </c>
      <c r="C232" s="18"/>
      <c r="D232" s="8" t="str">
        <f>+IFERROR(IF(VLOOKUP(#REF!&amp;"-"&amp;ROW()-109,[1]ワークシート!$F$2:$BW$498,7,0)="","",VLOOKUP(#REF!&amp;"-"&amp;ROW()-109,[1]ワークシート!$F$2:$BW$498,7,0)),"")</f>
        <v/>
      </c>
      <c r="E232" s="18"/>
      <c r="F232" s="8" t="str">
        <f>+IFERROR(VLOOKUP(#REF!&amp;"-"&amp;ROW()-109,[1]ワークシート!$F$2:$BW$498,8,0),"")</f>
        <v/>
      </c>
      <c r="G232" s="18"/>
      <c r="H232" s="45" t="str">
        <f>+IFERROR(VLOOKUP(#REF!&amp;"-"&amp;ROW()-109,[1]ワークシート!$F$2:$BW$498,9,0),"")</f>
        <v/>
      </c>
      <c r="I23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32" s="49"/>
      <c r="K232" s="8" t="str">
        <f>+IFERROR(VLOOKUP(#REF!&amp;"-"&amp;ROW()-109,[1]ワークシート!$F$2:$BW$498,16,0),"")</f>
        <v/>
      </c>
      <c r="L232" s="29"/>
      <c r="M232" s="18"/>
      <c r="N232" s="52" t="str">
        <f>+IFERROR(VLOOKUP(#REF!&amp;"-"&amp;ROW()-109,[1]ワークシート!$F$2:$BW$498,21,0),"")</f>
        <v/>
      </c>
      <c r="O232" s="62"/>
      <c r="P232" s="66" t="str">
        <f>+IFERROR(VLOOKUP(#REF!&amp;"-"&amp;ROW()-109,[1]ワークシート!$F$2:$BW$498,22,0),"")</f>
        <v/>
      </c>
      <c r="Q232" s="66"/>
      <c r="R232" s="71" t="str">
        <f>+IFERROR(VLOOKUP(#REF!&amp;"-"&amp;ROW()-109,[1]ワークシート!$F$2:$BW$498,52,0),"")</f>
        <v/>
      </c>
      <c r="S232" s="71"/>
      <c r="T232" s="71"/>
      <c r="U232" s="66" t="str">
        <f>+IFERROR(VLOOKUP(#REF!&amp;"-"&amp;ROW()-109,[1]ワークシート!$F$2:$BW$498,57,0),"")</f>
        <v/>
      </c>
      <c r="V232" s="66"/>
      <c r="W232" s="66" t="str">
        <f>+IFERROR(VLOOKUP(#REF!&amp;"-"&amp;ROW()-109,[1]ワークシート!$F$2:$BW$498,58,0),"")</f>
        <v/>
      </c>
      <c r="X232" s="66"/>
      <c r="Y232" s="66"/>
      <c r="Z232" s="45" t="str">
        <f t="shared" si="6"/>
        <v/>
      </c>
      <c r="AA232" s="45"/>
      <c r="AB232" s="8" t="str">
        <f>+IFERROR(IF(VLOOKUP(#REF!&amp;"-"&amp;ROW()-109,[1]ワークシート!$F$2:$BW$498,10,0)="","",VLOOKUP(#REF!&amp;"-"&amp;ROW()-109,[1]ワークシート!$F$2:$BW$498,10,0)),"")</f>
        <v/>
      </c>
      <c r="AC232" s="18"/>
      <c r="AD232" s="126" t="str">
        <f>+IFERROR(VLOOKUP(#REF!&amp;"-"&amp;ROW()-109,[1]ワークシート!$F$2:$BW$498,62,0),"")</f>
        <v/>
      </c>
      <c r="AE232" s="126"/>
      <c r="AF232" s="45" t="str">
        <f t="shared" si="7"/>
        <v/>
      </c>
      <c r="AG232" s="45"/>
      <c r="AH232" s="45" t="str">
        <f>+IFERROR(IF(VLOOKUP(#REF!&amp;"-"&amp;ROW()-109,[1]ワークシート!$F$2:$BW$498,63,0)="","",VLOOKUP(#REF!&amp;"-"&amp;ROW()-109,[1]ワークシート!$F$2:$BW$498,63,0)),"")</f>
        <v/>
      </c>
      <c r="AI232" s="45"/>
      <c r="AK232" s="135">
        <v>152</v>
      </c>
      <c r="AL232" s="135" t="str">
        <f t="shared" si="8"/>
        <v>152</v>
      </c>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row>
    <row r="233" spans="1:71" ht="35.1" hidden="1" customHeight="1">
      <c r="A233" s="2"/>
      <c r="B233" s="8" t="str">
        <f>+IFERROR(VLOOKUP(#REF!&amp;"-"&amp;ROW()-109,[1]ワークシート!$F$2:$BW$498,6,0),"")</f>
        <v/>
      </c>
      <c r="C233" s="18"/>
      <c r="D233" s="8" t="str">
        <f>+IFERROR(IF(VLOOKUP(#REF!&amp;"-"&amp;ROW()-109,[1]ワークシート!$F$2:$BW$498,7,0)="","",VLOOKUP(#REF!&amp;"-"&amp;ROW()-109,[1]ワークシート!$F$2:$BW$498,7,0)),"")</f>
        <v/>
      </c>
      <c r="E233" s="18"/>
      <c r="F233" s="8" t="str">
        <f>+IFERROR(VLOOKUP(#REF!&amp;"-"&amp;ROW()-109,[1]ワークシート!$F$2:$BW$498,8,0),"")</f>
        <v/>
      </c>
      <c r="G233" s="18"/>
      <c r="H233" s="45" t="str">
        <f>+IFERROR(VLOOKUP(#REF!&amp;"-"&amp;ROW()-109,[1]ワークシート!$F$2:$BW$498,9,0),"")</f>
        <v/>
      </c>
      <c r="I23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33" s="49"/>
      <c r="K233" s="8" t="str">
        <f>+IFERROR(VLOOKUP(#REF!&amp;"-"&amp;ROW()-109,[1]ワークシート!$F$2:$BW$498,16,0),"")</f>
        <v/>
      </c>
      <c r="L233" s="29"/>
      <c r="M233" s="18"/>
      <c r="N233" s="52" t="str">
        <f>+IFERROR(VLOOKUP(#REF!&amp;"-"&amp;ROW()-109,[1]ワークシート!$F$2:$BW$498,21,0),"")</f>
        <v/>
      </c>
      <c r="O233" s="62"/>
      <c r="P233" s="66" t="str">
        <f>+IFERROR(VLOOKUP(#REF!&amp;"-"&amp;ROW()-109,[1]ワークシート!$F$2:$BW$498,22,0),"")</f>
        <v/>
      </c>
      <c r="Q233" s="66"/>
      <c r="R233" s="71" t="str">
        <f>+IFERROR(VLOOKUP(#REF!&amp;"-"&amp;ROW()-109,[1]ワークシート!$F$2:$BW$498,52,0),"")</f>
        <v/>
      </c>
      <c r="S233" s="71"/>
      <c r="T233" s="71"/>
      <c r="U233" s="66" t="str">
        <f>+IFERROR(VLOOKUP(#REF!&amp;"-"&amp;ROW()-109,[1]ワークシート!$F$2:$BW$498,57,0),"")</f>
        <v/>
      </c>
      <c r="V233" s="66"/>
      <c r="W233" s="66" t="str">
        <f>+IFERROR(VLOOKUP(#REF!&amp;"-"&amp;ROW()-109,[1]ワークシート!$F$2:$BW$498,58,0),"")</f>
        <v/>
      </c>
      <c r="X233" s="66"/>
      <c r="Y233" s="66"/>
      <c r="Z233" s="45" t="str">
        <f t="shared" si="6"/>
        <v/>
      </c>
      <c r="AA233" s="45"/>
      <c r="AB233" s="8" t="str">
        <f>+IFERROR(IF(VLOOKUP(#REF!&amp;"-"&amp;ROW()-109,[1]ワークシート!$F$2:$BW$498,10,0)="","",VLOOKUP(#REF!&amp;"-"&amp;ROW()-109,[1]ワークシート!$F$2:$BW$498,10,0)),"")</f>
        <v/>
      </c>
      <c r="AC233" s="18"/>
      <c r="AD233" s="126" t="str">
        <f>+IFERROR(VLOOKUP(#REF!&amp;"-"&amp;ROW()-109,[1]ワークシート!$F$2:$BW$498,62,0),"")</f>
        <v/>
      </c>
      <c r="AE233" s="126"/>
      <c r="AF233" s="45" t="str">
        <f t="shared" si="7"/>
        <v/>
      </c>
      <c r="AG233" s="45"/>
      <c r="AH233" s="45" t="str">
        <f>+IFERROR(IF(VLOOKUP(#REF!&amp;"-"&amp;ROW()-109,[1]ワークシート!$F$2:$BW$498,63,0)="","",VLOOKUP(#REF!&amp;"-"&amp;ROW()-109,[1]ワークシート!$F$2:$BW$498,63,0)),"")</f>
        <v/>
      </c>
      <c r="AI233" s="45"/>
      <c r="AK233" s="135">
        <v>153</v>
      </c>
      <c r="AL233" s="135" t="str">
        <f t="shared" si="8"/>
        <v>153</v>
      </c>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row>
    <row r="234" spans="1:71" ht="35.1" hidden="1" customHeight="1">
      <c r="A234" s="2"/>
      <c r="B234" s="8" t="str">
        <f>+IFERROR(VLOOKUP(#REF!&amp;"-"&amp;ROW()-109,[1]ワークシート!$F$2:$BW$498,6,0),"")</f>
        <v/>
      </c>
      <c r="C234" s="18"/>
      <c r="D234" s="8" t="str">
        <f>+IFERROR(IF(VLOOKUP(#REF!&amp;"-"&amp;ROW()-109,[1]ワークシート!$F$2:$BW$498,7,0)="","",VLOOKUP(#REF!&amp;"-"&amp;ROW()-109,[1]ワークシート!$F$2:$BW$498,7,0)),"")</f>
        <v/>
      </c>
      <c r="E234" s="18"/>
      <c r="F234" s="8" t="str">
        <f>+IFERROR(VLOOKUP(#REF!&amp;"-"&amp;ROW()-109,[1]ワークシート!$F$2:$BW$498,8,0),"")</f>
        <v/>
      </c>
      <c r="G234" s="18"/>
      <c r="H234" s="45" t="str">
        <f>+IFERROR(VLOOKUP(#REF!&amp;"-"&amp;ROW()-109,[1]ワークシート!$F$2:$BW$498,9,0),"")</f>
        <v/>
      </c>
      <c r="I23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34" s="49"/>
      <c r="K234" s="8" t="str">
        <f>+IFERROR(VLOOKUP(#REF!&amp;"-"&amp;ROW()-109,[1]ワークシート!$F$2:$BW$498,16,0),"")</f>
        <v/>
      </c>
      <c r="L234" s="29"/>
      <c r="M234" s="18"/>
      <c r="N234" s="52" t="str">
        <f>+IFERROR(VLOOKUP(#REF!&amp;"-"&amp;ROW()-109,[1]ワークシート!$F$2:$BW$498,21,0),"")</f>
        <v/>
      </c>
      <c r="O234" s="62"/>
      <c r="P234" s="66" t="str">
        <f>+IFERROR(VLOOKUP(#REF!&amp;"-"&amp;ROW()-109,[1]ワークシート!$F$2:$BW$498,22,0),"")</f>
        <v/>
      </c>
      <c r="Q234" s="66"/>
      <c r="R234" s="71" t="str">
        <f>+IFERROR(VLOOKUP(#REF!&amp;"-"&amp;ROW()-109,[1]ワークシート!$F$2:$BW$498,52,0),"")</f>
        <v/>
      </c>
      <c r="S234" s="71"/>
      <c r="T234" s="71"/>
      <c r="U234" s="66" t="str">
        <f>+IFERROR(VLOOKUP(#REF!&amp;"-"&amp;ROW()-109,[1]ワークシート!$F$2:$BW$498,57,0),"")</f>
        <v/>
      </c>
      <c r="V234" s="66"/>
      <c r="W234" s="66" t="str">
        <f>+IFERROR(VLOOKUP(#REF!&amp;"-"&amp;ROW()-109,[1]ワークシート!$F$2:$BW$498,58,0),"")</f>
        <v/>
      </c>
      <c r="X234" s="66"/>
      <c r="Y234" s="66"/>
      <c r="Z234" s="45" t="str">
        <f t="shared" si="6"/>
        <v/>
      </c>
      <c r="AA234" s="45"/>
      <c r="AB234" s="8" t="str">
        <f>+IFERROR(IF(VLOOKUP(#REF!&amp;"-"&amp;ROW()-109,[1]ワークシート!$F$2:$BW$498,10,0)="","",VLOOKUP(#REF!&amp;"-"&amp;ROW()-109,[1]ワークシート!$F$2:$BW$498,10,0)),"")</f>
        <v/>
      </c>
      <c r="AC234" s="18"/>
      <c r="AD234" s="126" t="str">
        <f>+IFERROR(VLOOKUP(#REF!&amp;"-"&amp;ROW()-109,[1]ワークシート!$F$2:$BW$498,62,0),"")</f>
        <v/>
      </c>
      <c r="AE234" s="126"/>
      <c r="AF234" s="45" t="str">
        <f t="shared" si="7"/>
        <v/>
      </c>
      <c r="AG234" s="45"/>
      <c r="AH234" s="45" t="str">
        <f>+IFERROR(IF(VLOOKUP(#REF!&amp;"-"&amp;ROW()-109,[1]ワークシート!$F$2:$BW$498,63,0)="","",VLOOKUP(#REF!&amp;"-"&amp;ROW()-109,[1]ワークシート!$F$2:$BW$498,63,0)),"")</f>
        <v/>
      </c>
      <c r="AI234" s="45"/>
      <c r="AK234" s="135">
        <v>154</v>
      </c>
      <c r="AL234" s="135" t="str">
        <f t="shared" si="8"/>
        <v>154</v>
      </c>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row>
    <row r="235" spans="1:71" ht="35.1" hidden="1" customHeight="1">
      <c r="A235" s="2"/>
      <c r="B235" s="8" t="str">
        <f>+IFERROR(VLOOKUP(#REF!&amp;"-"&amp;ROW()-109,[1]ワークシート!$F$2:$BW$498,6,0),"")</f>
        <v/>
      </c>
      <c r="C235" s="18"/>
      <c r="D235" s="8" t="str">
        <f>+IFERROR(IF(VLOOKUP(#REF!&amp;"-"&amp;ROW()-109,[1]ワークシート!$F$2:$BW$498,7,0)="","",VLOOKUP(#REF!&amp;"-"&amp;ROW()-109,[1]ワークシート!$F$2:$BW$498,7,0)),"")</f>
        <v/>
      </c>
      <c r="E235" s="18"/>
      <c r="F235" s="8" t="str">
        <f>+IFERROR(VLOOKUP(#REF!&amp;"-"&amp;ROW()-109,[1]ワークシート!$F$2:$BW$498,8,0),"")</f>
        <v/>
      </c>
      <c r="G235" s="18"/>
      <c r="H235" s="45" t="str">
        <f>+IFERROR(VLOOKUP(#REF!&amp;"-"&amp;ROW()-109,[1]ワークシート!$F$2:$BW$498,9,0),"")</f>
        <v/>
      </c>
      <c r="I23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35" s="49"/>
      <c r="K235" s="8" t="str">
        <f>+IFERROR(VLOOKUP(#REF!&amp;"-"&amp;ROW()-109,[1]ワークシート!$F$2:$BW$498,16,0),"")</f>
        <v/>
      </c>
      <c r="L235" s="29"/>
      <c r="M235" s="18"/>
      <c r="N235" s="52" t="str">
        <f>+IFERROR(VLOOKUP(#REF!&amp;"-"&amp;ROW()-109,[1]ワークシート!$F$2:$BW$498,21,0),"")</f>
        <v/>
      </c>
      <c r="O235" s="62"/>
      <c r="P235" s="66" t="str">
        <f>+IFERROR(VLOOKUP(#REF!&amp;"-"&amp;ROW()-109,[1]ワークシート!$F$2:$BW$498,22,0),"")</f>
        <v/>
      </c>
      <c r="Q235" s="66"/>
      <c r="R235" s="71" t="str">
        <f>+IFERROR(VLOOKUP(#REF!&amp;"-"&amp;ROW()-109,[1]ワークシート!$F$2:$BW$498,52,0),"")</f>
        <v/>
      </c>
      <c r="S235" s="71"/>
      <c r="T235" s="71"/>
      <c r="U235" s="66" t="str">
        <f>+IFERROR(VLOOKUP(#REF!&amp;"-"&amp;ROW()-109,[1]ワークシート!$F$2:$BW$498,57,0),"")</f>
        <v/>
      </c>
      <c r="V235" s="66"/>
      <c r="W235" s="66" t="str">
        <f>+IFERROR(VLOOKUP(#REF!&amp;"-"&amp;ROW()-109,[1]ワークシート!$F$2:$BW$498,58,0),"")</f>
        <v/>
      </c>
      <c r="X235" s="66"/>
      <c r="Y235" s="66"/>
      <c r="Z235" s="45" t="str">
        <f t="shared" si="6"/>
        <v/>
      </c>
      <c r="AA235" s="45"/>
      <c r="AB235" s="8" t="str">
        <f>+IFERROR(IF(VLOOKUP(#REF!&amp;"-"&amp;ROW()-109,[1]ワークシート!$F$2:$BW$498,10,0)="","",VLOOKUP(#REF!&amp;"-"&amp;ROW()-109,[1]ワークシート!$F$2:$BW$498,10,0)),"")</f>
        <v/>
      </c>
      <c r="AC235" s="18"/>
      <c r="AD235" s="126" t="str">
        <f>+IFERROR(VLOOKUP(#REF!&amp;"-"&amp;ROW()-109,[1]ワークシート!$F$2:$BW$498,62,0),"")</f>
        <v/>
      </c>
      <c r="AE235" s="126"/>
      <c r="AF235" s="45" t="str">
        <f t="shared" si="7"/>
        <v/>
      </c>
      <c r="AG235" s="45"/>
      <c r="AH235" s="45" t="str">
        <f>+IFERROR(IF(VLOOKUP(#REF!&amp;"-"&amp;ROW()-109,[1]ワークシート!$F$2:$BW$498,63,0)="","",VLOOKUP(#REF!&amp;"-"&amp;ROW()-109,[1]ワークシート!$F$2:$BW$498,63,0)),"")</f>
        <v/>
      </c>
      <c r="AI235" s="45"/>
      <c r="AK235" s="135">
        <v>155</v>
      </c>
      <c r="AL235" s="135" t="str">
        <f t="shared" si="8"/>
        <v>155</v>
      </c>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row>
    <row r="236" spans="1:71" ht="35.1" hidden="1" customHeight="1">
      <c r="A236" s="2"/>
      <c r="B236" s="8" t="str">
        <f>+IFERROR(VLOOKUP(#REF!&amp;"-"&amp;ROW()-109,[1]ワークシート!$F$2:$BW$498,6,0),"")</f>
        <v/>
      </c>
      <c r="C236" s="18"/>
      <c r="D236" s="8" t="str">
        <f>+IFERROR(IF(VLOOKUP(#REF!&amp;"-"&amp;ROW()-109,[1]ワークシート!$F$2:$BW$498,7,0)="","",VLOOKUP(#REF!&amp;"-"&amp;ROW()-109,[1]ワークシート!$F$2:$BW$498,7,0)),"")</f>
        <v/>
      </c>
      <c r="E236" s="18"/>
      <c r="F236" s="8" t="str">
        <f>+IFERROR(VLOOKUP(#REF!&amp;"-"&amp;ROW()-109,[1]ワークシート!$F$2:$BW$498,8,0),"")</f>
        <v/>
      </c>
      <c r="G236" s="18"/>
      <c r="H236" s="45" t="str">
        <f>+IFERROR(VLOOKUP(#REF!&amp;"-"&amp;ROW()-109,[1]ワークシート!$F$2:$BW$498,9,0),"")</f>
        <v/>
      </c>
      <c r="I23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36" s="49"/>
      <c r="K236" s="8" t="str">
        <f>+IFERROR(VLOOKUP(#REF!&amp;"-"&amp;ROW()-109,[1]ワークシート!$F$2:$BW$498,16,0),"")</f>
        <v/>
      </c>
      <c r="L236" s="29"/>
      <c r="M236" s="18"/>
      <c r="N236" s="52" t="str">
        <f>+IFERROR(VLOOKUP(#REF!&amp;"-"&amp;ROW()-109,[1]ワークシート!$F$2:$BW$498,21,0),"")</f>
        <v/>
      </c>
      <c r="O236" s="62"/>
      <c r="P236" s="66" t="str">
        <f>+IFERROR(VLOOKUP(#REF!&amp;"-"&amp;ROW()-109,[1]ワークシート!$F$2:$BW$498,22,0),"")</f>
        <v/>
      </c>
      <c r="Q236" s="66"/>
      <c r="R236" s="71" t="str">
        <f>+IFERROR(VLOOKUP(#REF!&amp;"-"&amp;ROW()-109,[1]ワークシート!$F$2:$BW$498,52,0),"")</f>
        <v/>
      </c>
      <c r="S236" s="71"/>
      <c r="T236" s="71"/>
      <c r="U236" s="66" t="str">
        <f>+IFERROR(VLOOKUP(#REF!&amp;"-"&amp;ROW()-109,[1]ワークシート!$F$2:$BW$498,57,0),"")</f>
        <v/>
      </c>
      <c r="V236" s="66"/>
      <c r="W236" s="66" t="str">
        <f>+IFERROR(VLOOKUP(#REF!&amp;"-"&amp;ROW()-109,[1]ワークシート!$F$2:$BW$498,58,0),"")</f>
        <v/>
      </c>
      <c r="X236" s="66"/>
      <c r="Y236" s="66"/>
      <c r="Z236" s="45" t="str">
        <f t="shared" si="6"/>
        <v/>
      </c>
      <c r="AA236" s="45"/>
      <c r="AB236" s="8" t="str">
        <f>+IFERROR(IF(VLOOKUP(#REF!&amp;"-"&amp;ROW()-109,[1]ワークシート!$F$2:$BW$498,10,0)="","",VLOOKUP(#REF!&amp;"-"&amp;ROW()-109,[1]ワークシート!$F$2:$BW$498,10,0)),"")</f>
        <v/>
      </c>
      <c r="AC236" s="18"/>
      <c r="AD236" s="126" t="str">
        <f>+IFERROR(VLOOKUP(#REF!&amp;"-"&amp;ROW()-109,[1]ワークシート!$F$2:$BW$498,62,0),"")</f>
        <v/>
      </c>
      <c r="AE236" s="126"/>
      <c r="AF236" s="45" t="str">
        <f t="shared" si="7"/>
        <v/>
      </c>
      <c r="AG236" s="45"/>
      <c r="AH236" s="45" t="str">
        <f>+IFERROR(IF(VLOOKUP(#REF!&amp;"-"&amp;ROW()-109,[1]ワークシート!$F$2:$BW$498,63,0)="","",VLOOKUP(#REF!&amp;"-"&amp;ROW()-109,[1]ワークシート!$F$2:$BW$498,63,0)),"")</f>
        <v/>
      </c>
      <c r="AI236" s="45"/>
      <c r="AK236" s="135">
        <v>156</v>
      </c>
      <c r="AL236" s="135" t="str">
        <f t="shared" si="8"/>
        <v>156</v>
      </c>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row>
    <row r="237" spans="1:71" ht="35.1" hidden="1" customHeight="1">
      <c r="A237" s="2"/>
      <c r="B237" s="8" t="str">
        <f>+IFERROR(VLOOKUP(#REF!&amp;"-"&amp;ROW()-109,[1]ワークシート!$F$2:$BW$498,6,0),"")</f>
        <v/>
      </c>
      <c r="C237" s="18"/>
      <c r="D237" s="8" t="str">
        <f>+IFERROR(IF(VLOOKUP(#REF!&amp;"-"&amp;ROW()-109,[1]ワークシート!$F$2:$BW$498,7,0)="","",VLOOKUP(#REF!&amp;"-"&amp;ROW()-109,[1]ワークシート!$F$2:$BW$498,7,0)),"")</f>
        <v/>
      </c>
      <c r="E237" s="18"/>
      <c r="F237" s="8" t="str">
        <f>+IFERROR(VLOOKUP(#REF!&amp;"-"&amp;ROW()-109,[1]ワークシート!$F$2:$BW$498,8,0),"")</f>
        <v/>
      </c>
      <c r="G237" s="18"/>
      <c r="H237" s="45" t="str">
        <f>+IFERROR(VLOOKUP(#REF!&amp;"-"&amp;ROW()-109,[1]ワークシート!$F$2:$BW$498,9,0),"")</f>
        <v/>
      </c>
      <c r="I23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37" s="49"/>
      <c r="K237" s="8" t="str">
        <f>+IFERROR(VLOOKUP(#REF!&amp;"-"&amp;ROW()-109,[1]ワークシート!$F$2:$BW$498,16,0),"")</f>
        <v/>
      </c>
      <c r="L237" s="29"/>
      <c r="M237" s="18"/>
      <c r="N237" s="52" t="str">
        <f>+IFERROR(VLOOKUP(#REF!&amp;"-"&amp;ROW()-109,[1]ワークシート!$F$2:$BW$498,21,0),"")</f>
        <v/>
      </c>
      <c r="O237" s="62"/>
      <c r="P237" s="66" t="str">
        <f>+IFERROR(VLOOKUP(#REF!&amp;"-"&amp;ROW()-109,[1]ワークシート!$F$2:$BW$498,22,0),"")</f>
        <v/>
      </c>
      <c r="Q237" s="66"/>
      <c r="R237" s="71" t="str">
        <f>+IFERROR(VLOOKUP(#REF!&amp;"-"&amp;ROW()-109,[1]ワークシート!$F$2:$BW$498,52,0),"")</f>
        <v/>
      </c>
      <c r="S237" s="71"/>
      <c r="T237" s="71"/>
      <c r="U237" s="66" t="str">
        <f>+IFERROR(VLOOKUP(#REF!&amp;"-"&amp;ROW()-109,[1]ワークシート!$F$2:$BW$498,57,0),"")</f>
        <v/>
      </c>
      <c r="V237" s="66"/>
      <c r="W237" s="66" t="str">
        <f>+IFERROR(VLOOKUP(#REF!&amp;"-"&amp;ROW()-109,[1]ワークシート!$F$2:$BW$498,58,0),"")</f>
        <v/>
      </c>
      <c r="X237" s="66"/>
      <c r="Y237" s="66"/>
      <c r="Z237" s="45" t="str">
        <f t="shared" si="6"/>
        <v/>
      </c>
      <c r="AA237" s="45"/>
      <c r="AB237" s="8" t="str">
        <f>+IFERROR(IF(VLOOKUP(#REF!&amp;"-"&amp;ROW()-109,[1]ワークシート!$F$2:$BW$498,10,0)="","",VLOOKUP(#REF!&amp;"-"&amp;ROW()-109,[1]ワークシート!$F$2:$BW$498,10,0)),"")</f>
        <v/>
      </c>
      <c r="AC237" s="18"/>
      <c r="AD237" s="126" t="str">
        <f>+IFERROR(VLOOKUP(#REF!&amp;"-"&amp;ROW()-109,[1]ワークシート!$F$2:$BW$498,62,0),"")</f>
        <v/>
      </c>
      <c r="AE237" s="126"/>
      <c r="AF237" s="45" t="str">
        <f t="shared" si="7"/>
        <v/>
      </c>
      <c r="AG237" s="45"/>
      <c r="AH237" s="45" t="str">
        <f>+IFERROR(IF(VLOOKUP(#REF!&amp;"-"&amp;ROW()-109,[1]ワークシート!$F$2:$BW$498,63,0)="","",VLOOKUP(#REF!&amp;"-"&amp;ROW()-109,[1]ワークシート!$F$2:$BW$498,63,0)),"")</f>
        <v/>
      </c>
      <c r="AI237" s="45"/>
      <c r="AK237" s="135">
        <v>157</v>
      </c>
      <c r="AL237" s="135" t="str">
        <f t="shared" si="8"/>
        <v>157</v>
      </c>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row>
    <row r="238" spans="1:71" ht="35.1" hidden="1" customHeight="1">
      <c r="A238" s="2"/>
      <c r="B238" s="8" t="str">
        <f>+IFERROR(VLOOKUP(#REF!&amp;"-"&amp;ROW()-109,[1]ワークシート!$F$2:$BW$498,6,0),"")</f>
        <v/>
      </c>
      <c r="C238" s="18"/>
      <c r="D238" s="8" t="str">
        <f>+IFERROR(IF(VLOOKUP(#REF!&amp;"-"&amp;ROW()-109,[1]ワークシート!$F$2:$BW$498,7,0)="","",VLOOKUP(#REF!&amp;"-"&amp;ROW()-109,[1]ワークシート!$F$2:$BW$498,7,0)),"")</f>
        <v/>
      </c>
      <c r="E238" s="18"/>
      <c r="F238" s="8" t="str">
        <f>+IFERROR(VLOOKUP(#REF!&amp;"-"&amp;ROW()-109,[1]ワークシート!$F$2:$BW$498,8,0),"")</f>
        <v/>
      </c>
      <c r="G238" s="18"/>
      <c r="H238" s="45" t="str">
        <f>+IFERROR(VLOOKUP(#REF!&amp;"-"&amp;ROW()-109,[1]ワークシート!$F$2:$BW$498,9,0),"")</f>
        <v/>
      </c>
      <c r="I23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38" s="49"/>
      <c r="K238" s="8" t="str">
        <f>+IFERROR(VLOOKUP(#REF!&amp;"-"&amp;ROW()-109,[1]ワークシート!$F$2:$BW$498,16,0),"")</f>
        <v/>
      </c>
      <c r="L238" s="29"/>
      <c r="M238" s="18"/>
      <c r="N238" s="52" t="str">
        <f>+IFERROR(VLOOKUP(#REF!&amp;"-"&amp;ROW()-109,[1]ワークシート!$F$2:$BW$498,21,0),"")</f>
        <v/>
      </c>
      <c r="O238" s="62"/>
      <c r="P238" s="66" t="str">
        <f>+IFERROR(VLOOKUP(#REF!&amp;"-"&amp;ROW()-109,[1]ワークシート!$F$2:$BW$498,22,0),"")</f>
        <v/>
      </c>
      <c r="Q238" s="66"/>
      <c r="R238" s="71" t="str">
        <f>+IFERROR(VLOOKUP(#REF!&amp;"-"&amp;ROW()-109,[1]ワークシート!$F$2:$BW$498,52,0),"")</f>
        <v/>
      </c>
      <c r="S238" s="71"/>
      <c r="T238" s="71"/>
      <c r="U238" s="66" t="str">
        <f>+IFERROR(VLOOKUP(#REF!&amp;"-"&amp;ROW()-109,[1]ワークシート!$F$2:$BW$498,57,0),"")</f>
        <v/>
      </c>
      <c r="V238" s="66"/>
      <c r="W238" s="66" t="str">
        <f>+IFERROR(VLOOKUP(#REF!&amp;"-"&amp;ROW()-109,[1]ワークシート!$F$2:$BW$498,58,0),"")</f>
        <v/>
      </c>
      <c r="X238" s="66"/>
      <c r="Y238" s="66"/>
      <c r="Z238" s="45" t="str">
        <f t="shared" si="6"/>
        <v/>
      </c>
      <c r="AA238" s="45"/>
      <c r="AB238" s="8" t="str">
        <f>+IFERROR(IF(VLOOKUP(#REF!&amp;"-"&amp;ROW()-109,[1]ワークシート!$F$2:$BW$498,10,0)="","",VLOOKUP(#REF!&amp;"-"&amp;ROW()-109,[1]ワークシート!$F$2:$BW$498,10,0)),"")</f>
        <v/>
      </c>
      <c r="AC238" s="18"/>
      <c r="AD238" s="126" t="str">
        <f>+IFERROR(VLOOKUP(#REF!&amp;"-"&amp;ROW()-109,[1]ワークシート!$F$2:$BW$498,62,0),"")</f>
        <v/>
      </c>
      <c r="AE238" s="126"/>
      <c r="AF238" s="45" t="str">
        <f t="shared" si="7"/>
        <v/>
      </c>
      <c r="AG238" s="45"/>
      <c r="AH238" s="45" t="str">
        <f>+IFERROR(IF(VLOOKUP(#REF!&amp;"-"&amp;ROW()-109,[1]ワークシート!$F$2:$BW$498,63,0)="","",VLOOKUP(#REF!&amp;"-"&amp;ROW()-109,[1]ワークシート!$F$2:$BW$498,63,0)),"")</f>
        <v/>
      </c>
      <c r="AI238" s="45"/>
      <c r="AK238" s="135">
        <v>158</v>
      </c>
      <c r="AL238" s="135" t="str">
        <f t="shared" si="8"/>
        <v>158</v>
      </c>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row>
    <row r="239" spans="1:71" ht="35.1" hidden="1" customHeight="1">
      <c r="A239" s="2"/>
      <c r="B239" s="8" t="str">
        <f>+IFERROR(VLOOKUP(#REF!&amp;"-"&amp;ROW()-109,[1]ワークシート!$F$2:$BW$498,6,0),"")</f>
        <v/>
      </c>
      <c r="C239" s="18"/>
      <c r="D239" s="8" t="str">
        <f>+IFERROR(IF(VLOOKUP(#REF!&amp;"-"&amp;ROW()-109,[1]ワークシート!$F$2:$BW$498,7,0)="","",VLOOKUP(#REF!&amp;"-"&amp;ROW()-109,[1]ワークシート!$F$2:$BW$498,7,0)),"")</f>
        <v/>
      </c>
      <c r="E239" s="18"/>
      <c r="F239" s="8" t="str">
        <f>+IFERROR(VLOOKUP(#REF!&amp;"-"&amp;ROW()-109,[1]ワークシート!$F$2:$BW$498,8,0),"")</f>
        <v/>
      </c>
      <c r="G239" s="18"/>
      <c r="H239" s="45" t="str">
        <f>+IFERROR(VLOOKUP(#REF!&amp;"-"&amp;ROW()-109,[1]ワークシート!$F$2:$BW$498,9,0),"")</f>
        <v/>
      </c>
      <c r="I23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39" s="49"/>
      <c r="K239" s="8" t="str">
        <f>+IFERROR(VLOOKUP(#REF!&amp;"-"&amp;ROW()-109,[1]ワークシート!$F$2:$BW$498,16,0),"")</f>
        <v/>
      </c>
      <c r="L239" s="29"/>
      <c r="M239" s="18"/>
      <c r="N239" s="52" t="str">
        <f>+IFERROR(VLOOKUP(#REF!&amp;"-"&amp;ROW()-109,[1]ワークシート!$F$2:$BW$498,21,0),"")</f>
        <v/>
      </c>
      <c r="O239" s="62"/>
      <c r="P239" s="66" t="str">
        <f>+IFERROR(VLOOKUP(#REF!&amp;"-"&amp;ROW()-109,[1]ワークシート!$F$2:$BW$498,22,0),"")</f>
        <v/>
      </c>
      <c r="Q239" s="66"/>
      <c r="R239" s="71" t="str">
        <f>+IFERROR(VLOOKUP(#REF!&amp;"-"&amp;ROW()-109,[1]ワークシート!$F$2:$BW$498,52,0),"")</f>
        <v/>
      </c>
      <c r="S239" s="71"/>
      <c r="T239" s="71"/>
      <c r="U239" s="66" t="str">
        <f>+IFERROR(VLOOKUP(#REF!&amp;"-"&amp;ROW()-109,[1]ワークシート!$F$2:$BW$498,57,0),"")</f>
        <v/>
      </c>
      <c r="V239" s="66"/>
      <c r="W239" s="66" t="str">
        <f>+IFERROR(VLOOKUP(#REF!&amp;"-"&amp;ROW()-109,[1]ワークシート!$F$2:$BW$498,58,0),"")</f>
        <v/>
      </c>
      <c r="X239" s="66"/>
      <c r="Y239" s="66"/>
      <c r="Z239" s="45" t="str">
        <f t="shared" si="6"/>
        <v/>
      </c>
      <c r="AA239" s="45"/>
      <c r="AB239" s="8" t="str">
        <f>+IFERROR(IF(VLOOKUP(#REF!&amp;"-"&amp;ROW()-109,[1]ワークシート!$F$2:$BW$498,10,0)="","",VLOOKUP(#REF!&amp;"-"&amp;ROW()-109,[1]ワークシート!$F$2:$BW$498,10,0)),"")</f>
        <v/>
      </c>
      <c r="AC239" s="18"/>
      <c r="AD239" s="126" t="str">
        <f>+IFERROR(VLOOKUP(#REF!&amp;"-"&amp;ROW()-109,[1]ワークシート!$F$2:$BW$498,62,0),"")</f>
        <v/>
      </c>
      <c r="AE239" s="126"/>
      <c r="AF239" s="45" t="str">
        <f t="shared" si="7"/>
        <v/>
      </c>
      <c r="AG239" s="45"/>
      <c r="AH239" s="45" t="str">
        <f>+IFERROR(IF(VLOOKUP(#REF!&amp;"-"&amp;ROW()-109,[1]ワークシート!$F$2:$BW$498,63,0)="","",VLOOKUP(#REF!&amp;"-"&amp;ROW()-109,[1]ワークシート!$F$2:$BW$498,63,0)),"")</f>
        <v/>
      </c>
      <c r="AI239" s="45"/>
      <c r="AK239" s="135">
        <v>159</v>
      </c>
      <c r="AL239" s="135" t="str">
        <f t="shared" si="8"/>
        <v>159</v>
      </c>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row>
    <row r="240" spans="1:71" ht="35.1" hidden="1" customHeight="1">
      <c r="A240" s="2"/>
      <c r="B240" s="8" t="str">
        <f>+IFERROR(VLOOKUP(#REF!&amp;"-"&amp;ROW()-109,[1]ワークシート!$F$2:$BW$498,6,0),"")</f>
        <v/>
      </c>
      <c r="C240" s="18"/>
      <c r="D240" s="8" t="str">
        <f>+IFERROR(IF(VLOOKUP(#REF!&amp;"-"&amp;ROW()-109,[1]ワークシート!$F$2:$BW$498,7,0)="","",VLOOKUP(#REF!&amp;"-"&amp;ROW()-109,[1]ワークシート!$F$2:$BW$498,7,0)),"")</f>
        <v/>
      </c>
      <c r="E240" s="18"/>
      <c r="F240" s="8" t="str">
        <f>+IFERROR(VLOOKUP(#REF!&amp;"-"&amp;ROW()-109,[1]ワークシート!$F$2:$BW$498,8,0),"")</f>
        <v/>
      </c>
      <c r="G240" s="18"/>
      <c r="H240" s="45" t="str">
        <f>+IFERROR(VLOOKUP(#REF!&amp;"-"&amp;ROW()-109,[1]ワークシート!$F$2:$BW$498,9,0),"")</f>
        <v/>
      </c>
      <c r="I24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40" s="49"/>
      <c r="K240" s="8" t="str">
        <f>+IFERROR(VLOOKUP(#REF!&amp;"-"&amp;ROW()-109,[1]ワークシート!$F$2:$BW$498,16,0),"")</f>
        <v/>
      </c>
      <c r="L240" s="29"/>
      <c r="M240" s="18"/>
      <c r="N240" s="52" t="str">
        <f>+IFERROR(VLOOKUP(#REF!&amp;"-"&amp;ROW()-109,[1]ワークシート!$F$2:$BW$498,21,0),"")</f>
        <v/>
      </c>
      <c r="O240" s="62"/>
      <c r="P240" s="66" t="str">
        <f>+IFERROR(VLOOKUP(#REF!&amp;"-"&amp;ROW()-109,[1]ワークシート!$F$2:$BW$498,22,0),"")</f>
        <v/>
      </c>
      <c r="Q240" s="66"/>
      <c r="R240" s="71" t="str">
        <f>+IFERROR(VLOOKUP(#REF!&amp;"-"&amp;ROW()-109,[1]ワークシート!$F$2:$BW$498,52,0),"")</f>
        <v/>
      </c>
      <c r="S240" s="71"/>
      <c r="T240" s="71"/>
      <c r="U240" s="66" t="str">
        <f>+IFERROR(VLOOKUP(#REF!&amp;"-"&amp;ROW()-109,[1]ワークシート!$F$2:$BW$498,57,0),"")</f>
        <v/>
      </c>
      <c r="V240" s="66"/>
      <c r="W240" s="66" t="str">
        <f>+IFERROR(VLOOKUP(#REF!&amp;"-"&amp;ROW()-109,[1]ワークシート!$F$2:$BW$498,58,0),"")</f>
        <v/>
      </c>
      <c r="X240" s="66"/>
      <c r="Y240" s="66"/>
      <c r="Z240" s="45" t="str">
        <f t="shared" si="6"/>
        <v/>
      </c>
      <c r="AA240" s="45"/>
      <c r="AB240" s="8" t="str">
        <f>+IFERROR(IF(VLOOKUP(#REF!&amp;"-"&amp;ROW()-109,[1]ワークシート!$F$2:$BW$498,10,0)="","",VLOOKUP(#REF!&amp;"-"&amp;ROW()-109,[1]ワークシート!$F$2:$BW$498,10,0)),"")</f>
        <v/>
      </c>
      <c r="AC240" s="18"/>
      <c r="AD240" s="126" t="str">
        <f>+IFERROR(VLOOKUP(#REF!&amp;"-"&amp;ROW()-109,[1]ワークシート!$F$2:$BW$498,62,0),"")</f>
        <v/>
      </c>
      <c r="AE240" s="126"/>
      <c r="AF240" s="45" t="str">
        <f t="shared" si="7"/>
        <v/>
      </c>
      <c r="AG240" s="45"/>
      <c r="AH240" s="45" t="str">
        <f>+IFERROR(IF(VLOOKUP(#REF!&amp;"-"&amp;ROW()-109,[1]ワークシート!$F$2:$BW$498,63,0)="","",VLOOKUP(#REF!&amp;"-"&amp;ROW()-109,[1]ワークシート!$F$2:$BW$498,63,0)),"")</f>
        <v/>
      </c>
      <c r="AI240" s="45"/>
      <c r="AK240" s="135">
        <v>160</v>
      </c>
      <c r="AL240" s="135" t="str">
        <f t="shared" si="8"/>
        <v>160</v>
      </c>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row>
    <row r="241" spans="1:71" ht="35.1" hidden="1" customHeight="1">
      <c r="A241" s="2"/>
      <c r="B241" s="8" t="str">
        <f>+IFERROR(VLOOKUP(#REF!&amp;"-"&amp;ROW()-109,[1]ワークシート!$F$2:$BW$498,6,0),"")</f>
        <v/>
      </c>
      <c r="C241" s="18"/>
      <c r="D241" s="8" t="str">
        <f>+IFERROR(IF(VLOOKUP(#REF!&amp;"-"&amp;ROW()-109,[1]ワークシート!$F$2:$BW$498,7,0)="","",VLOOKUP(#REF!&amp;"-"&amp;ROW()-109,[1]ワークシート!$F$2:$BW$498,7,0)),"")</f>
        <v/>
      </c>
      <c r="E241" s="18"/>
      <c r="F241" s="8" t="str">
        <f>+IFERROR(VLOOKUP(#REF!&amp;"-"&amp;ROW()-109,[1]ワークシート!$F$2:$BW$498,8,0),"")</f>
        <v/>
      </c>
      <c r="G241" s="18"/>
      <c r="H241" s="45" t="str">
        <f>+IFERROR(VLOOKUP(#REF!&amp;"-"&amp;ROW()-109,[1]ワークシート!$F$2:$BW$498,9,0),"")</f>
        <v/>
      </c>
      <c r="I24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41" s="49"/>
      <c r="K241" s="8" t="str">
        <f>+IFERROR(VLOOKUP(#REF!&amp;"-"&amp;ROW()-109,[1]ワークシート!$F$2:$BW$498,16,0),"")</f>
        <v/>
      </c>
      <c r="L241" s="29"/>
      <c r="M241" s="18"/>
      <c r="N241" s="52" t="str">
        <f>+IFERROR(VLOOKUP(#REF!&amp;"-"&amp;ROW()-109,[1]ワークシート!$F$2:$BW$498,21,0),"")</f>
        <v/>
      </c>
      <c r="O241" s="62"/>
      <c r="P241" s="66" t="str">
        <f>+IFERROR(VLOOKUP(#REF!&amp;"-"&amp;ROW()-109,[1]ワークシート!$F$2:$BW$498,22,0),"")</f>
        <v/>
      </c>
      <c r="Q241" s="66"/>
      <c r="R241" s="71" t="str">
        <f>+IFERROR(VLOOKUP(#REF!&amp;"-"&amp;ROW()-109,[1]ワークシート!$F$2:$BW$498,52,0),"")</f>
        <v/>
      </c>
      <c r="S241" s="71"/>
      <c r="T241" s="71"/>
      <c r="U241" s="66" t="str">
        <f>+IFERROR(VLOOKUP(#REF!&amp;"-"&amp;ROW()-109,[1]ワークシート!$F$2:$BW$498,57,0),"")</f>
        <v/>
      </c>
      <c r="V241" s="66"/>
      <c r="W241" s="66" t="str">
        <f>+IFERROR(VLOOKUP(#REF!&amp;"-"&amp;ROW()-109,[1]ワークシート!$F$2:$BW$498,58,0),"")</f>
        <v/>
      </c>
      <c r="X241" s="66"/>
      <c r="Y241" s="66"/>
      <c r="Z241" s="45" t="str">
        <f t="shared" si="6"/>
        <v/>
      </c>
      <c r="AA241" s="45"/>
      <c r="AB241" s="8" t="str">
        <f>+IFERROR(IF(VLOOKUP(#REF!&amp;"-"&amp;ROW()-109,[1]ワークシート!$F$2:$BW$498,10,0)="","",VLOOKUP(#REF!&amp;"-"&amp;ROW()-109,[1]ワークシート!$F$2:$BW$498,10,0)),"")</f>
        <v/>
      </c>
      <c r="AC241" s="18"/>
      <c r="AD241" s="126" t="str">
        <f>+IFERROR(VLOOKUP(#REF!&amp;"-"&amp;ROW()-109,[1]ワークシート!$F$2:$BW$498,62,0),"")</f>
        <v/>
      </c>
      <c r="AE241" s="126"/>
      <c r="AF241" s="45" t="str">
        <f t="shared" si="7"/>
        <v/>
      </c>
      <c r="AG241" s="45"/>
      <c r="AH241" s="45" t="str">
        <f>+IFERROR(IF(VLOOKUP(#REF!&amp;"-"&amp;ROW()-109,[1]ワークシート!$F$2:$BW$498,63,0)="","",VLOOKUP(#REF!&amp;"-"&amp;ROW()-109,[1]ワークシート!$F$2:$BW$498,63,0)),"")</f>
        <v/>
      </c>
      <c r="AI241" s="45"/>
      <c r="AK241" s="135">
        <v>161</v>
      </c>
      <c r="AL241" s="135" t="str">
        <f t="shared" si="8"/>
        <v>161</v>
      </c>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row>
    <row r="242" spans="1:71" ht="35.1" hidden="1" customHeight="1">
      <c r="A242" s="2"/>
      <c r="B242" s="8" t="str">
        <f>+IFERROR(VLOOKUP(#REF!&amp;"-"&amp;ROW()-109,[1]ワークシート!$F$2:$BW$498,6,0),"")</f>
        <v/>
      </c>
      <c r="C242" s="18"/>
      <c r="D242" s="8" t="str">
        <f>+IFERROR(IF(VLOOKUP(#REF!&amp;"-"&amp;ROW()-109,[1]ワークシート!$F$2:$BW$498,7,0)="","",VLOOKUP(#REF!&amp;"-"&amp;ROW()-109,[1]ワークシート!$F$2:$BW$498,7,0)),"")</f>
        <v/>
      </c>
      <c r="E242" s="18"/>
      <c r="F242" s="8" t="str">
        <f>+IFERROR(VLOOKUP(#REF!&amp;"-"&amp;ROW()-109,[1]ワークシート!$F$2:$BW$498,8,0),"")</f>
        <v/>
      </c>
      <c r="G242" s="18"/>
      <c r="H242" s="45" t="str">
        <f>+IFERROR(VLOOKUP(#REF!&amp;"-"&amp;ROW()-109,[1]ワークシート!$F$2:$BW$498,9,0),"")</f>
        <v/>
      </c>
      <c r="I24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42" s="49"/>
      <c r="K242" s="8" t="str">
        <f>+IFERROR(VLOOKUP(#REF!&amp;"-"&amp;ROW()-109,[1]ワークシート!$F$2:$BW$498,16,0),"")</f>
        <v/>
      </c>
      <c r="L242" s="29"/>
      <c r="M242" s="18"/>
      <c r="N242" s="52" t="str">
        <f>+IFERROR(VLOOKUP(#REF!&amp;"-"&amp;ROW()-109,[1]ワークシート!$F$2:$BW$498,21,0),"")</f>
        <v/>
      </c>
      <c r="O242" s="62"/>
      <c r="P242" s="66" t="str">
        <f>+IFERROR(VLOOKUP(#REF!&amp;"-"&amp;ROW()-109,[1]ワークシート!$F$2:$BW$498,22,0),"")</f>
        <v/>
      </c>
      <c r="Q242" s="66"/>
      <c r="R242" s="71" t="str">
        <f>+IFERROR(VLOOKUP(#REF!&amp;"-"&amp;ROW()-109,[1]ワークシート!$F$2:$BW$498,52,0),"")</f>
        <v/>
      </c>
      <c r="S242" s="71"/>
      <c r="T242" s="71"/>
      <c r="U242" s="66" t="str">
        <f>+IFERROR(VLOOKUP(#REF!&amp;"-"&amp;ROW()-109,[1]ワークシート!$F$2:$BW$498,57,0),"")</f>
        <v/>
      </c>
      <c r="V242" s="66"/>
      <c r="W242" s="66" t="str">
        <f>+IFERROR(VLOOKUP(#REF!&amp;"-"&amp;ROW()-109,[1]ワークシート!$F$2:$BW$498,58,0),"")</f>
        <v/>
      </c>
      <c r="X242" s="66"/>
      <c r="Y242" s="66"/>
      <c r="Z242" s="45" t="str">
        <f t="shared" si="6"/>
        <v/>
      </c>
      <c r="AA242" s="45"/>
      <c r="AB242" s="8" t="str">
        <f>+IFERROR(IF(VLOOKUP(#REF!&amp;"-"&amp;ROW()-109,[1]ワークシート!$F$2:$BW$498,10,0)="","",VLOOKUP(#REF!&amp;"-"&amp;ROW()-109,[1]ワークシート!$F$2:$BW$498,10,0)),"")</f>
        <v/>
      </c>
      <c r="AC242" s="18"/>
      <c r="AD242" s="126" t="str">
        <f>+IFERROR(VLOOKUP(#REF!&amp;"-"&amp;ROW()-109,[1]ワークシート!$F$2:$BW$498,62,0),"")</f>
        <v/>
      </c>
      <c r="AE242" s="126"/>
      <c r="AF242" s="45" t="str">
        <f t="shared" si="7"/>
        <v/>
      </c>
      <c r="AG242" s="45"/>
      <c r="AH242" s="45" t="str">
        <f>+IFERROR(IF(VLOOKUP(#REF!&amp;"-"&amp;ROW()-109,[1]ワークシート!$F$2:$BW$498,63,0)="","",VLOOKUP(#REF!&amp;"-"&amp;ROW()-109,[1]ワークシート!$F$2:$BW$498,63,0)),"")</f>
        <v/>
      </c>
      <c r="AI242" s="45"/>
      <c r="AK242" s="135">
        <v>162</v>
      </c>
      <c r="AL242" s="135" t="str">
        <f t="shared" si="8"/>
        <v>162</v>
      </c>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row>
    <row r="243" spans="1:71" ht="35.1" hidden="1" customHeight="1">
      <c r="A243" s="2"/>
      <c r="B243" s="8" t="str">
        <f>+IFERROR(VLOOKUP(#REF!&amp;"-"&amp;ROW()-109,[1]ワークシート!$F$2:$BW$498,6,0),"")</f>
        <v/>
      </c>
      <c r="C243" s="18"/>
      <c r="D243" s="8" t="str">
        <f>+IFERROR(IF(VLOOKUP(#REF!&amp;"-"&amp;ROW()-109,[1]ワークシート!$F$2:$BW$498,7,0)="","",VLOOKUP(#REF!&amp;"-"&amp;ROW()-109,[1]ワークシート!$F$2:$BW$498,7,0)),"")</f>
        <v/>
      </c>
      <c r="E243" s="18"/>
      <c r="F243" s="8" t="str">
        <f>+IFERROR(VLOOKUP(#REF!&amp;"-"&amp;ROW()-109,[1]ワークシート!$F$2:$BW$498,8,0),"")</f>
        <v/>
      </c>
      <c r="G243" s="18"/>
      <c r="H243" s="45" t="str">
        <f>+IFERROR(VLOOKUP(#REF!&amp;"-"&amp;ROW()-109,[1]ワークシート!$F$2:$BW$498,9,0),"")</f>
        <v/>
      </c>
      <c r="I24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43" s="49"/>
      <c r="K243" s="8" t="str">
        <f>+IFERROR(VLOOKUP(#REF!&amp;"-"&amp;ROW()-109,[1]ワークシート!$F$2:$BW$498,16,0),"")</f>
        <v/>
      </c>
      <c r="L243" s="29"/>
      <c r="M243" s="18"/>
      <c r="N243" s="52" t="str">
        <f>+IFERROR(VLOOKUP(#REF!&amp;"-"&amp;ROW()-109,[1]ワークシート!$F$2:$BW$498,21,0),"")</f>
        <v/>
      </c>
      <c r="O243" s="62"/>
      <c r="P243" s="66" t="str">
        <f>+IFERROR(VLOOKUP(#REF!&amp;"-"&amp;ROW()-109,[1]ワークシート!$F$2:$BW$498,22,0),"")</f>
        <v/>
      </c>
      <c r="Q243" s="66"/>
      <c r="R243" s="71" t="str">
        <f>+IFERROR(VLOOKUP(#REF!&amp;"-"&amp;ROW()-109,[1]ワークシート!$F$2:$BW$498,52,0),"")</f>
        <v/>
      </c>
      <c r="S243" s="71"/>
      <c r="T243" s="71"/>
      <c r="U243" s="66" t="str">
        <f>+IFERROR(VLOOKUP(#REF!&amp;"-"&amp;ROW()-109,[1]ワークシート!$F$2:$BW$498,57,0),"")</f>
        <v/>
      </c>
      <c r="V243" s="66"/>
      <c r="W243" s="66" t="str">
        <f>+IFERROR(VLOOKUP(#REF!&amp;"-"&amp;ROW()-109,[1]ワークシート!$F$2:$BW$498,58,0),"")</f>
        <v/>
      </c>
      <c r="X243" s="66"/>
      <c r="Y243" s="66"/>
      <c r="Z243" s="45" t="str">
        <f t="shared" si="6"/>
        <v/>
      </c>
      <c r="AA243" s="45"/>
      <c r="AB243" s="8" t="str">
        <f>+IFERROR(IF(VLOOKUP(#REF!&amp;"-"&amp;ROW()-109,[1]ワークシート!$F$2:$BW$498,10,0)="","",VLOOKUP(#REF!&amp;"-"&amp;ROW()-109,[1]ワークシート!$F$2:$BW$498,10,0)),"")</f>
        <v/>
      </c>
      <c r="AC243" s="18"/>
      <c r="AD243" s="126" t="str">
        <f>+IFERROR(VLOOKUP(#REF!&amp;"-"&amp;ROW()-109,[1]ワークシート!$F$2:$BW$498,62,0),"")</f>
        <v/>
      </c>
      <c r="AE243" s="126"/>
      <c r="AF243" s="45" t="str">
        <f t="shared" si="7"/>
        <v/>
      </c>
      <c r="AG243" s="45"/>
      <c r="AH243" s="45" t="str">
        <f>+IFERROR(IF(VLOOKUP(#REF!&amp;"-"&amp;ROW()-109,[1]ワークシート!$F$2:$BW$498,63,0)="","",VLOOKUP(#REF!&amp;"-"&amp;ROW()-109,[1]ワークシート!$F$2:$BW$498,63,0)),"")</f>
        <v/>
      </c>
      <c r="AI243" s="45"/>
      <c r="AK243" s="135">
        <v>163</v>
      </c>
      <c r="AL243" s="135" t="str">
        <f t="shared" si="8"/>
        <v>163</v>
      </c>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row>
    <row r="244" spans="1:71" ht="35.1" hidden="1" customHeight="1">
      <c r="A244" s="2"/>
      <c r="B244" s="8" t="str">
        <f>+IFERROR(VLOOKUP(#REF!&amp;"-"&amp;ROW()-109,[1]ワークシート!$F$2:$BW$498,6,0),"")</f>
        <v/>
      </c>
      <c r="C244" s="18"/>
      <c r="D244" s="8" t="str">
        <f>+IFERROR(IF(VLOOKUP(#REF!&amp;"-"&amp;ROW()-109,[1]ワークシート!$F$2:$BW$498,7,0)="","",VLOOKUP(#REF!&amp;"-"&amp;ROW()-109,[1]ワークシート!$F$2:$BW$498,7,0)),"")</f>
        <v/>
      </c>
      <c r="E244" s="18"/>
      <c r="F244" s="8" t="str">
        <f>+IFERROR(VLOOKUP(#REF!&amp;"-"&amp;ROW()-109,[1]ワークシート!$F$2:$BW$498,8,0),"")</f>
        <v/>
      </c>
      <c r="G244" s="18"/>
      <c r="H244" s="45" t="str">
        <f>+IFERROR(VLOOKUP(#REF!&amp;"-"&amp;ROW()-109,[1]ワークシート!$F$2:$BW$498,9,0),"")</f>
        <v/>
      </c>
      <c r="I24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44" s="49"/>
      <c r="K244" s="8" t="str">
        <f>+IFERROR(VLOOKUP(#REF!&amp;"-"&amp;ROW()-109,[1]ワークシート!$F$2:$BW$498,16,0),"")</f>
        <v/>
      </c>
      <c r="L244" s="29"/>
      <c r="M244" s="18"/>
      <c r="N244" s="52" t="str">
        <f>+IFERROR(VLOOKUP(#REF!&amp;"-"&amp;ROW()-109,[1]ワークシート!$F$2:$BW$498,21,0),"")</f>
        <v/>
      </c>
      <c r="O244" s="62"/>
      <c r="P244" s="66" t="str">
        <f>+IFERROR(VLOOKUP(#REF!&amp;"-"&amp;ROW()-109,[1]ワークシート!$F$2:$BW$498,22,0),"")</f>
        <v/>
      </c>
      <c r="Q244" s="66"/>
      <c r="R244" s="71" t="str">
        <f>+IFERROR(VLOOKUP(#REF!&amp;"-"&amp;ROW()-109,[1]ワークシート!$F$2:$BW$498,52,0),"")</f>
        <v/>
      </c>
      <c r="S244" s="71"/>
      <c r="T244" s="71"/>
      <c r="U244" s="66" t="str">
        <f>+IFERROR(VLOOKUP(#REF!&amp;"-"&amp;ROW()-109,[1]ワークシート!$F$2:$BW$498,57,0),"")</f>
        <v/>
      </c>
      <c r="V244" s="66"/>
      <c r="W244" s="66" t="str">
        <f>+IFERROR(VLOOKUP(#REF!&amp;"-"&amp;ROW()-109,[1]ワークシート!$F$2:$BW$498,58,0),"")</f>
        <v/>
      </c>
      <c r="X244" s="66"/>
      <c r="Y244" s="66"/>
      <c r="Z244" s="45" t="str">
        <f t="shared" si="6"/>
        <v/>
      </c>
      <c r="AA244" s="45"/>
      <c r="AB244" s="8" t="str">
        <f>+IFERROR(IF(VLOOKUP(#REF!&amp;"-"&amp;ROW()-109,[1]ワークシート!$F$2:$BW$498,10,0)="","",VLOOKUP(#REF!&amp;"-"&amp;ROW()-109,[1]ワークシート!$F$2:$BW$498,10,0)),"")</f>
        <v/>
      </c>
      <c r="AC244" s="18"/>
      <c r="AD244" s="126" t="str">
        <f>+IFERROR(VLOOKUP(#REF!&amp;"-"&amp;ROW()-109,[1]ワークシート!$F$2:$BW$498,62,0),"")</f>
        <v/>
      </c>
      <c r="AE244" s="126"/>
      <c r="AF244" s="45" t="str">
        <f t="shared" si="7"/>
        <v/>
      </c>
      <c r="AG244" s="45"/>
      <c r="AH244" s="45" t="str">
        <f>+IFERROR(IF(VLOOKUP(#REF!&amp;"-"&amp;ROW()-109,[1]ワークシート!$F$2:$BW$498,63,0)="","",VLOOKUP(#REF!&amp;"-"&amp;ROW()-109,[1]ワークシート!$F$2:$BW$498,63,0)),"")</f>
        <v/>
      </c>
      <c r="AI244" s="45"/>
      <c r="AK244" s="135">
        <v>164</v>
      </c>
      <c r="AL244" s="135" t="str">
        <f t="shared" si="8"/>
        <v>164</v>
      </c>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row>
    <row r="245" spans="1:71" ht="35.1" hidden="1" customHeight="1">
      <c r="A245" s="2"/>
      <c r="B245" s="8" t="str">
        <f>+IFERROR(VLOOKUP(#REF!&amp;"-"&amp;ROW()-109,[1]ワークシート!$F$2:$BW$498,6,0),"")</f>
        <v/>
      </c>
      <c r="C245" s="18"/>
      <c r="D245" s="8" t="str">
        <f>+IFERROR(IF(VLOOKUP(#REF!&amp;"-"&amp;ROW()-109,[1]ワークシート!$F$2:$BW$498,7,0)="","",VLOOKUP(#REF!&amp;"-"&amp;ROW()-109,[1]ワークシート!$F$2:$BW$498,7,0)),"")</f>
        <v/>
      </c>
      <c r="E245" s="18"/>
      <c r="F245" s="8" t="str">
        <f>+IFERROR(VLOOKUP(#REF!&amp;"-"&amp;ROW()-109,[1]ワークシート!$F$2:$BW$498,8,0),"")</f>
        <v/>
      </c>
      <c r="G245" s="18"/>
      <c r="H245" s="45" t="str">
        <f>+IFERROR(VLOOKUP(#REF!&amp;"-"&amp;ROW()-109,[1]ワークシート!$F$2:$BW$498,9,0),"")</f>
        <v/>
      </c>
      <c r="I24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45" s="49"/>
      <c r="K245" s="8" t="str">
        <f>+IFERROR(VLOOKUP(#REF!&amp;"-"&amp;ROW()-109,[1]ワークシート!$F$2:$BW$498,16,0),"")</f>
        <v/>
      </c>
      <c r="L245" s="29"/>
      <c r="M245" s="18"/>
      <c r="N245" s="52" t="str">
        <f>+IFERROR(VLOOKUP(#REF!&amp;"-"&amp;ROW()-109,[1]ワークシート!$F$2:$BW$498,21,0),"")</f>
        <v/>
      </c>
      <c r="O245" s="62"/>
      <c r="P245" s="66" t="str">
        <f>+IFERROR(VLOOKUP(#REF!&amp;"-"&amp;ROW()-109,[1]ワークシート!$F$2:$BW$498,22,0),"")</f>
        <v/>
      </c>
      <c r="Q245" s="66"/>
      <c r="R245" s="71" t="str">
        <f>+IFERROR(VLOOKUP(#REF!&amp;"-"&amp;ROW()-109,[1]ワークシート!$F$2:$BW$498,52,0),"")</f>
        <v/>
      </c>
      <c r="S245" s="71"/>
      <c r="T245" s="71"/>
      <c r="U245" s="66" t="str">
        <f>+IFERROR(VLOOKUP(#REF!&amp;"-"&amp;ROW()-109,[1]ワークシート!$F$2:$BW$498,57,0),"")</f>
        <v/>
      </c>
      <c r="V245" s="66"/>
      <c r="W245" s="66" t="str">
        <f>+IFERROR(VLOOKUP(#REF!&amp;"-"&amp;ROW()-109,[1]ワークシート!$F$2:$BW$498,58,0),"")</f>
        <v/>
      </c>
      <c r="X245" s="66"/>
      <c r="Y245" s="66"/>
      <c r="Z245" s="45" t="str">
        <f t="shared" si="6"/>
        <v/>
      </c>
      <c r="AA245" s="45"/>
      <c r="AB245" s="8" t="str">
        <f>+IFERROR(IF(VLOOKUP(#REF!&amp;"-"&amp;ROW()-109,[1]ワークシート!$F$2:$BW$498,10,0)="","",VLOOKUP(#REF!&amp;"-"&amp;ROW()-109,[1]ワークシート!$F$2:$BW$498,10,0)),"")</f>
        <v/>
      </c>
      <c r="AC245" s="18"/>
      <c r="AD245" s="126" t="str">
        <f>+IFERROR(VLOOKUP(#REF!&amp;"-"&amp;ROW()-109,[1]ワークシート!$F$2:$BW$498,62,0),"")</f>
        <v/>
      </c>
      <c r="AE245" s="126"/>
      <c r="AF245" s="45" t="str">
        <f t="shared" si="7"/>
        <v/>
      </c>
      <c r="AG245" s="45"/>
      <c r="AH245" s="45" t="str">
        <f>+IFERROR(IF(VLOOKUP(#REF!&amp;"-"&amp;ROW()-109,[1]ワークシート!$F$2:$BW$498,63,0)="","",VLOOKUP(#REF!&amp;"-"&amp;ROW()-109,[1]ワークシート!$F$2:$BW$498,63,0)),"")</f>
        <v/>
      </c>
      <c r="AI245" s="45"/>
      <c r="AK245" s="135">
        <v>165</v>
      </c>
      <c r="AL245" s="135" t="str">
        <f t="shared" si="8"/>
        <v>165</v>
      </c>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row>
    <row r="246" spans="1:71" ht="35.1" hidden="1" customHeight="1">
      <c r="A246" s="2"/>
      <c r="B246" s="8" t="str">
        <f>+IFERROR(VLOOKUP(#REF!&amp;"-"&amp;ROW()-109,[1]ワークシート!$F$2:$BW$498,6,0),"")</f>
        <v/>
      </c>
      <c r="C246" s="18"/>
      <c r="D246" s="8" t="str">
        <f>+IFERROR(IF(VLOOKUP(#REF!&amp;"-"&amp;ROW()-109,[1]ワークシート!$F$2:$BW$498,7,0)="","",VLOOKUP(#REF!&amp;"-"&amp;ROW()-109,[1]ワークシート!$F$2:$BW$498,7,0)),"")</f>
        <v/>
      </c>
      <c r="E246" s="18"/>
      <c r="F246" s="8" t="str">
        <f>+IFERROR(VLOOKUP(#REF!&amp;"-"&amp;ROW()-109,[1]ワークシート!$F$2:$BW$498,8,0),"")</f>
        <v/>
      </c>
      <c r="G246" s="18"/>
      <c r="H246" s="45" t="str">
        <f>+IFERROR(VLOOKUP(#REF!&amp;"-"&amp;ROW()-109,[1]ワークシート!$F$2:$BW$498,9,0),"")</f>
        <v/>
      </c>
      <c r="I24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46" s="49"/>
      <c r="K246" s="8" t="str">
        <f>+IFERROR(VLOOKUP(#REF!&amp;"-"&amp;ROW()-109,[1]ワークシート!$F$2:$BW$498,16,0),"")</f>
        <v/>
      </c>
      <c r="L246" s="29"/>
      <c r="M246" s="18"/>
      <c r="N246" s="52" t="str">
        <f>+IFERROR(VLOOKUP(#REF!&amp;"-"&amp;ROW()-109,[1]ワークシート!$F$2:$BW$498,21,0),"")</f>
        <v/>
      </c>
      <c r="O246" s="62"/>
      <c r="P246" s="66" t="str">
        <f>+IFERROR(VLOOKUP(#REF!&amp;"-"&amp;ROW()-109,[1]ワークシート!$F$2:$BW$498,22,0),"")</f>
        <v/>
      </c>
      <c r="Q246" s="66"/>
      <c r="R246" s="71" t="str">
        <f>+IFERROR(VLOOKUP(#REF!&amp;"-"&amp;ROW()-109,[1]ワークシート!$F$2:$BW$498,52,0),"")</f>
        <v/>
      </c>
      <c r="S246" s="71"/>
      <c r="T246" s="71"/>
      <c r="U246" s="66" t="str">
        <f>+IFERROR(VLOOKUP(#REF!&amp;"-"&amp;ROW()-109,[1]ワークシート!$F$2:$BW$498,57,0),"")</f>
        <v/>
      </c>
      <c r="V246" s="66"/>
      <c r="W246" s="66" t="str">
        <f>+IFERROR(VLOOKUP(#REF!&amp;"-"&amp;ROW()-109,[1]ワークシート!$F$2:$BW$498,58,0),"")</f>
        <v/>
      </c>
      <c r="X246" s="66"/>
      <c r="Y246" s="66"/>
      <c r="Z246" s="45" t="str">
        <f t="shared" si="6"/>
        <v/>
      </c>
      <c r="AA246" s="45"/>
      <c r="AB246" s="8" t="str">
        <f>+IFERROR(IF(VLOOKUP(#REF!&amp;"-"&amp;ROW()-109,[1]ワークシート!$F$2:$BW$498,10,0)="","",VLOOKUP(#REF!&amp;"-"&amp;ROW()-109,[1]ワークシート!$F$2:$BW$498,10,0)),"")</f>
        <v/>
      </c>
      <c r="AC246" s="18"/>
      <c r="AD246" s="126" t="str">
        <f>+IFERROR(VLOOKUP(#REF!&amp;"-"&amp;ROW()-109,[1]ワークシート!$F$2:$BW$498,62,0),"")</f>
        <v/>
      </c>
      <c r="AE246" s="126"/>
      <c r="AF246" s="45" t="str">
        <f t="shared" si="7"/>
        <v/>
      </c>
      <c r="AG246" s="45"/>
      <c r="AH246" s="45" t="str">
        <f>+IFERROR(IF(VLOOKUP(#REF!&amp;"-"&amp;ROW()-109,[1]ワークシート!$F$2:$BW$498,63,0)="","",VLOOKUP(#REF!&amp;"-"&amp;ROW()-109,[1]ワークシート!$F$2:$BW$498,63,0)),"")</f>
        <v/>
      </c>
      <c r="AI246" s="45"/>
      <c r="AK246" s="135">
        <v>166</v>
      </c>
      <c r="AL246" s="135" t="str">
        <f t="shared" si="8"/>
        <v>166</v>
      </c>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row>
    <row r="247" spans="1:71" ht="35.1" hidden="1" customHeight="1">
      <c r="A247" s="2"/>
      <c r="B247" s="8" t="str">
        <f>+IFERROR(VLOOKUP(#REF!&amp;"-"&amp;ROW()-109,[1]ワークシート!$F$2:$BW$498,6,0),"")</f>
        <v/>
      </c>
      <c r="C247" s="18"/>
      <c r="D247" s="8" t="str">
        <f>+IFERROR(IF(VLOOKUP(#REF!&amp;"-"&amp;ROW()-109,[1]ワークシート!$F$2:$BW$498,7,0)="","",VLOOKUP(#REF!&amp;"-"&amp;ROW()-109,[1]ワークシート!$F$2:$BW$498,7,0)),"")</f>
        <v/>
      </c>
      <c r="E247" s="18"/>
      <c r="F247" s="8" t="str">
        <f>+IFERROR(VLOOKUP(#REF!&amp;"-"&amp;ROW()-109,[1]ワークシート!$F$2:$BW$498,8,0),"")</f>
        <v/>
      </c>
      <c r="G247" s="18"/>
      <c r="H247" s="45" t="str">
        <f>+IFERROR(VLOOKUP(#REF!&amp;"-"&amp;ROW()-109,[1]ワークシート!$F$2:$BW$498,9,0),"")</f>
        <v/>
      </c>
      <c r="I24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47" s="49"/>
      <c r="K247" s="8" t="str">
        <f>+IFERROR(VLOOKUP(#REF!&amp;"-"&amp;ROW()-109,[1]ワークシート!$F$2:$BW$498,16,0),"")</f>
        <v/>
      </c>
      <c r="L247" s="29"/>
      <c r="M247" s="18"/>
      <c r="N247" s="52" t="str">
        <f>+IFERROR(VLOOKUP(#REF!&amp;"-"&amp;ROW()-109,[1]ワークシート!$F$2:$BW$498,21,0),"")</f>
        <v/>
      </c>
      <c r="O247" s="62"/>
      <c r="P247" s="66" t="str">
        <f>+IFERROR(VLOOKUP(#REF!&amp;"-"&amp;ROW()-109,[1]ワークシート!$F$2:$BW$498,22,0),"")</f>
        <v/>
      </c>
      <c r="Q247" s="66"/>
      <c r="R247" s="71" t="str">
        <f>+IFERROR(VLOOKUP(#REF!&amp;"-"&amp;ROW()-109,[1]ワークシート!$F$2:$BW$498,52,0),"")</f>
        <v/>
      </c>
      <c r="S247" s="71"/>
      <c r="T247" s="71"/>
      <c r="U247" s="66" t="str">
        <f>+IFERROR(VLOOKUP(#REF!&amp;"-"&amp;ROW()-109,[1]ワークシート!$F$2:$BW$498,57,0),"")</f>
        <v/>
      </c>
      <c r="V247" s="66"/>
      <c r="W247" s="66" t="str">
        <f>+IFERROR(VLOOKUP(#REF!&amp;"-"&amp;ROW()-109,[1]ワークシート!$F$2:$BW$498,58,0),"")</f>
        <v/>
      </c>
      <c r="X247" s="66"/>
      <c r="Y247" s="66"/>
      <c r="Z247" s="45" t="str">
        <f t="shared" si="6"/>
        <v/>
      </c>
      <c r="AA247" s="45"/>
      <c r="AB247" s="8" t="str">
        <f>+IFERROR(IF(VLOOKUP(#REF!&amp;"-"&amp;ROW()-109,[1]ワークシート!$F$2:$BW$498,10,0)="","",VLOOKUP(#REF!&amp;"-"&amp;ROW()-109,[1]ワークシート!$F$2:$BW$498,10,0)),"")</f>
        <v/>
      </c>
      <c r="AC247" s="18"/>
      <c r="AD247" s="126" t="str">
        <f>+IFERROR(VLOOKUP(#REF!&amp;"-"&amp;ROW()-109,[1]ワークシート!$F$2:$BW$498,62,0),"")</f>
        <v/>
      </c>
      <c r="AE247" s="126"/>
      <c r="AF247" s="45" t="str">
        <f t="shared" si="7"/>
        <v/>
      </c>
      <c r="AG247" s="45"/>
      <c r="AH247" s="45" t="str">
        <f>+IFERROR(IF(VLOOKUP(#REF!&amp;"-"&amp;ROW()-109,[1]ワークシート!$F$2:$BW$498,63,0)="","",VLOOKUP(#REF!&amp;"-"&amp;ROW()-109,[1]ワークシート!$F$2:$BW$498,63,0)),"")</f>
        <v/>
      </c>
      <c r="AI247" s="45"/>
      <c r="AK247" s="135">
        <v>167</v>
      </c>
      <c r="AL247" s="135" t="str">
        <f t="shared" si="8"/>
        <v>167</v>
      </c>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row>
    <row r="248" spans="1:71" ht="35.1" hidden="1" customHeight="1">
      <c r="A248" s="2"/>
      <c r="B248" s="8" t="str">
        <f>+IFERROR(VLOOKUP(#REF!&amp;"-"&amp;ROW()-109,[1]ワークシート!$F$2:$BW$498,6,0),"")</f>
        <v/>
      </c>
      <c r="C248" s="18"/>
      <c r="D248" s="8" t="str">
        <f>+IFERROR(IF(VLOOKUP(#REF!&amp;"-"&amp;ROW()-109,[1]ワークシート!$F$2:$BW$498,7,0)="","",VLOOKUP(#REF!&amp;"-"&amp;ROW()-109,[1]ワークシート!$F$2:$BW$498,7,0)),"")</f>
        <v/>
      </c>
      <c r="E248" s="18"/>
      <c r="F248" s="8" t="str">
        <f>+IFERROR(VLOOKUP(#REF!&amp;"-"&amp;ROW()-109,[1]ワークシート!$F$2:$BW$498,8,0),"")</f>
        <v/>
      </c>
      <c r="G248" s="18"/>
      <c r="H248" s="45" t="str">
        <f>+IFERROR(VLOOKUP(#REF!&amp;"-"&amp;ROW()-109,[1]ワークシート!$F$2:$BW$498,9,0),"")</f>
        <v/>
      </c>
      <c r="I24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48" s="49"/>
      <c r="K248" s="8" t="str">
        <f>+IFERROR(VLOOKUP(#REF!&amp;"-"&amp;ROW()-109,[1]ワークシート!$F$2:$BW$498,16,0),"")</f>
        <v/>
      </c>
      <c r="L248" s="29"/>
      <c r="M248" s="18"/>
      <c r="N248" s="52" t="str">
        <f>+IFERROR(VLOOKUP(#REF!&amp;"-"&amp;ROW()-109,[1]ワークシート!$F$2:$BW$498,21,0),"")</f>
        <v/>
      </c>
      <c r="O248" s="62"/>
      <c r="P248" s="66" t="str">
        <f>+IFERROR(VLOOKUP(#REF!&amp;"-"&amp;ROW()-109,[1]ワークシート!$F$2:$BW$498,22,0),"")</f>
        <v/>
      </c>
      <c r="Q248" s="66"/>
      <c r="R248" s="71" t="str">
        <f>+IFERROR(VLOOKUP(#REF!&amp;"-"&amp;ROW()-109,[1]ワークシート!$F$2:$BW$498,52,0),"")</f>
        <v/>
      </c>
      <c r="S248" s="71"/>
      <c r="T248" s="71"/>
      <c r="U248" s="66" t="str">
        <f>+IFERROR(VLOOKUP(#REF!&amp;"-"&amp;ROW()-109,[1]ワークシート!$F$2:$BW$498,57,0),"")</f>
        <v/>
      </c>
      <c r="V248" s="66"/>
      <c r="W248" s="66" t="str">
        <f>+IFERROR(VLOOKUP(#REF!&amp;"-"&amp;ROW()-109,[1]ワークシート!$F$2:$BW$498,58,0),"")</f>
        <v/>
      </c>
      <c r="X248" s="66"/>
      <c r="Y248" s="66"/>
      <c r="Z248" s="45" t="str">
        <f t="shared" si="6"/>
        <v/>
      </c>
      <c r="AA248" s="45"/>
      <c r="AB248" s="8" t="str">
        <f>+IFERROR(IF(VLOOKUP(#REF!&amp;"-"&amp;ROW()-109,[1]ワークシート!$F$2:$BW$498,10,0)="","",VLOOKUP(#REF!&amp;"-"&amp;ROW()-109,[1]ワークシート!$F$2:$BW$498,10,0)),"")</f>
        <v/>
      </c>
      <c r="AC248" s="18"/>
      <c r="AD248" s="126" t="str">
        <f>+IFERROR(VLOOKUP(#REF!&amp;"-"&amp;ROW()-109,[1]ワークシート!$F$2:$BW$498,62,0),"")</f>
        <v/>
      </c>
      <c r="AE248" s="126"/>
      <c r="AF248" s="45" t="str">
        <f t="shared" si="7"/>
        <v/>
      </c>
      <c r="AG248" s="45"/>
      <c r="AH248" s="45" t="str">
        <f>+IFERROR(IF(VLOOKUP(#REF!&amp;"-"&amp;ROW()-109,[1]ワークシート!$F$2:$BW$498,63,0)="","",VLOOKUP(#REF!&amp;"-"&amp;ROW()-109,[1]ワークシート!$F$2:$BW$498,63,0)),"")</f>
        <v/>
      </c>
      <c r="AI248" s="45"/>
      <c r="AK248" s="135">
        <v>168</v>
      </c>
      <c r="AL248" s="135" t="str">
        <f t="shared" si="8"/>
        <v>168</v>
      </c>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row>
    <row r="249" spans="1:71" ht="35.1" hidden="1" customHeight="1">
      <c r="A249" s="2"/>
      <c r="B249" s="8" t="str">
        <f>+IFERROR(VLOOKUP(#REF!&amp;"-"&amp;ROW()-109,[1]ワークシート!$F$2:$BW$498,6,0),"")</f>
        <v/>
      </c>
      <c r="C249" s="18"/>
      <c r="D249" s="8" t="str">
        <f>+IFERROR(IF(VLOOKUP(#REF!&amp;"-"&amp;ROW()-109,[1]ワークシート!$F$2:$BW$498,7,0)="","",VLOOKUP(#REF!&amp;"-"&amp;ROW()-109,[1]ワークシート!$F$2:$BW$498,7,0)),"")</f>
        <v/>
      </c>
      <c r="E249" s="18"/>
      <c r="F249" s="8" t="str">
        <f>+IFERROR(VLOOKUP(#REF!&amp;"-"&amp;ROW()-109,[1]ワークシート!$F$2:$BW$498,8,0),"")</f>
        <v/>
      </c>
      <c r="G249" s="18"/>
      <c r="H249" s="45" t="str">
        <f>+IFERROR(VLOOKUP(#REF!&amp;"-"&amp;ROW()-109,[1]ワークシート!$F$2:$BW$498,9,0),"")</f>
        <v/>
      </c>
      <c r="I24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49" s="49"/>
      <c r="K249" s="8" t="str">
        <f>+IFERROR(VLOOKUP(#REF!&amp;"-"&amp;ROW()-109,[1]ワークシート!$F$2:$BW$498,16,0),"")</f>
        <v/>
      </c>
      <c r="L249" s="29"/>
      <c r="M249" s="18"/>
      <c r="N249" s="52" t="str">
        <f>+IFERROR(VLOOKUP(#REF!&amp;"-"&amp;ROW()-109,[1]ワークシート!$F$2:$BW$498,21,0),"")</f>
        <v/>
      </c>
      <c r="O249" s="62"/>
      <c r="P249" s="66" t="str">
        <f>+IFERROR(VLOOKUP(#REF!&amp;"-"&amp;ROW()-109,[1]ワークシート!$F$2:$BW$498,22,0),"")</f>
        <v/>
      </c>
      <c r="Q249" s="66"/>
      <c r="R249" s="71" t="str">
        <f>+IFERROR(VLOOKUP(#REF!&amp;"-"&amp;ROW()-109,[1]ワークシート!$F$2:$BW$498,52,0),"")</f>
        <v/>
      </c>
      <c r="S249" s="71"/>
      <c r="T249" s="71"/>
      <c r="U249" s="66" t="str">
        <f>+IFERROR(VLOOKUP(#REF!&amp;"-"&amp;ROW()-109,[1]ワークシート!$F$2:$BW$498,57,0),"")</f>
        <v/>
      </c>
      <c r="V249" s="66"/>
      <c r="W249" s="66" t="str">
        <f>+IFERROR(VLOOKUP(#REF!&amp;"-"&amp;ROW()-109,[1]ワークシート!$F$2:$BW$498,58,0),"")</f>
        <v/>
      </c>
      <c r="X249" s="66"/>
      <c r="Y249" s="66"/>
      <c r="Z249" s="45" t="str">
        <f t="shared" si="6"/>
        <v/>
      </c>
      <c r="AA249" s="45"/>
      <c r="AB249" s="8" t="str">
        <f>+IFERROR(IF(VLOOKUP(#REF!&amp;"-"&amp;ROW()-109,[1]ワークシート!$F$2:$BW$498,10,0)="","",VLOOKUP(#REF!&amp;"-"&amp;ROW()-109,[1]ワークシート!$F$2:$BW$498,10,0)),"")</f>
        <v/>
      </c>
      <c r="AC249" s="18"/>
      <c r="AD249" s="126" t="str">
        <f>+IFERROR(VLOOKUP(#REF!&amp;"-"&amp;ROW()-109,[1]ワークシート!$F$2:$BW$498,62,0),"")</f>
        <v/>
      </c>
      <c r="AE249" s="126"/>
      <c r="AF249" s="45" t="str">
        <f t="shared" si="7"/>
        <v/>
      </c>
      <c r="AG249" s="45"/>
      <c r="AH249" s="45" t="str">
        <f>+IFERROR(IF(VLOOKUP(#REF!&amp;"-"&amp;ROW()-109,[1]ワークシート!$F$2:$BW$498,63,0)="","",VLOOKUP(#REF!&amp;"-"&amp;ROW()-109,[1]ワークシート!$F$2:$BW$498,63,0)),"")</f>
        <v/>
      </c>
      <c r="AI249" s="45"/>
      <c r="AK249" s="135">
        <v>169</v>
      </c>
      <c r="AL249" s="135" t="str">
        <f t="shared" si="8"/>
        <v>169</v>
      </c>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row>
    <row r="250" spans="1:71" ht="35.1" hidden="1" customHeight="1">
      <c r="A250" s="2"/>
      <c r="B250" s="8" t="str">
        <f>+IFERROR(VLOOKUP(#REF!&amp;"-"&amp;ROW()-109,[1]ワークシート!$F$2:$BW$498,6,0),"")</f>
        <v/>
      </c>
      <c r="C250" s="18"/>
      <c r="D250" s="8" t="str">
        <f>+IFERROR(IF(VLOOKUP(#REF!&amp;"-"&amp;ROW()-109,[1]ワークシート!$F$2:$BW$498,7,0)="","",VLOOKUP(#REF!&amp;"-"&amp;ROW()-109,[1]ワークシート!$F$2:$BW$498,7,0)),"")</f>
        <v/>
      </c>
      <c r="E250" s="18"/>
      <c r="F250" s="8" t="str">
        <f>+IFERROR(VLOOKUP(#REF!&amp;"-"&amp;ROW()-109,[1]ワークシート!$F$2:$BW$498,8,0),"")</f>
        <v/>
      </c>
      <c r="G250" s="18"/>
      <c r="H250" s="45" t="str">
        <f>+IFERROR(VLOOKUP(#REF!&amp;"-"&amp;ROW()-109,[1]ワークシート!$F$2:$BW$498,9,0),"")</f>
        <v/>
      </c>
      <c r="I25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50" s="49"/>
      <c r="K250" s="8" t="str">
        <f>+IFERROR(VLOOKUP(#REF!&amp;"-"&amp;ROW()-109,[1]ワークシート!$F$2:$BW$498,16,0),"")</f>
        <v/>
      </c>
      <c r="L250" s="29"/>
      <c r="M250" s="18"/>
      <c r="N250" s="52" t="str">
        <f>+IFERROR(VLOOKUP(#REF!&amp;"-"&amp;ROW()-109,[1]ワークシート!$F$2:$BW$498,21,0),"")</f>
        <v/>
      </c>
      <c r="O250" s="62"/>
      <c r="P250" s="66" t="str">
        <f>+IFERROR(VLOOKUP(#REF!&amp;"-"&amp;ROW()-109,[1]ワークシート!$F$2:$BW$498,22,0),"")</f>
        <v/>
      </c>
      <c r="Q250" s="66"/>
      <c r="R250" s="71" t="str">
        <f>+IFERROR(VLOOKUP(#REF!&amp;"-"&amp;ROW()-109,[1]ワークシート!$F$2:$BW$498,52,0),"")</f>
        <v/>
      </c>
      <c r="S250" s="71"/>
      <c r="T250" s="71"/>
      <c r="U250" s="66" t="str">
        <f>+IFERROR(VLOOKUP(#REF!&amp;"-"&amp;ROW()-109,[1]ワークシート!$F$2:$BW$498,57,0),"")</f>
        <v/>
      </c>
      <c r="V250" s="66"/>
      <c r="W250" s="66" t="str">
        <f>+IFERROR(VLOOKUP(#REF!&amp;"-"&amp;ROW()-109,[1]ワークシート!$F$2:$BW$498,58,0),"")</f>
        <v/>
      </c>
      <c r="X250" s="66"/>
      <c r="Y250" s="66"/>
      <c r="Z250" s="45" t="str">
        <f t="shared" si="6"/>
        <v/>
      </c>
      <c r="AA250" s="45"/>
      <c r="AB250" s="8" t="str">
        <f>+IFERROR(IF(VLOOKUP(#REF!&amp;"-"&amp;ROW()-109,[1]ワークシート!$F$2:$BW$498,10,0)="","",VLOOKUP(#REF!&amp;"-"&amp;ROW()-109,[1]ワークシート!$F$2:$BW$498,10,0)),"")</f>
        <v/>
      </c>
      <c r="AC250" s="18"/>
      <c r="AD250" s="126" t="str">
        <f>+IFERROR(VLOOKUP(#REF!&amp;"-"&amp;ROW()-109,[1]ワークシート!$F$2:$BW$498,62,0),"")</f>
        <v/>
      </c>
      <c r="AE250" s="126"/>
      <c r="AF250" s="45" t="str">
        <f t="shared" si="7"/>
        <v/>
      </c>
      <c r="AG250" s="45"/>
      <c r="AH250" s="45" t="str">
        <f>+IFERROR(IF(VLOOKUP(#REF!&amp;"-"&amp;ROW()-109,[1]ワークシート!$F$2:$BW$498,63,0)="","",VLOOKUP(#REF!&amp;"-"&amp;ROW()-109,[1]ワークシート!$F$2:$BW$498,63,0)),"")</f>
        <v/>
      </c>
      <c r="AI250" s="45"/>
      <c r="AK250" s="135">
        <v>170</v>
      </c>
      <c r="AL250" s="135" t="str">
        <f t="shared" si="8"/>
        <v>170</v>
      </c>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row>
    <row r="251" spans="1:71" ht="35.1" hidden="1" customHeight="1">
      <c r="A251" s="2"/>
      <c r="B251" s="8" t="str">
        <f>+IFERROR(VLOOKUP(#REF!&amp;"-"&amp;ROW()-109,[1]ワークシート!$F$2:$BW$498,6,0),"")</f>
        <v/>
      </c>
      <c r="C251" s="18"/>
      <c r="D251" s="8" t="str">
        <f>+IFERROR(IF(VLOOKUP(#REF!&amp;"-"&amp;ROW()-109,[1]ワークシート!$F$2:$BW$498,7,0)="","",VLOOKUP(#REF!&amp;"-"&amp;ROW()-109,[1]ワークシート!$F$2:$BW$498,7,0)),"")</f>
        <v/>
      </c>
      <c r="E251" s="18"/>
      <c r="F251" s="8" t="str">
        <f>+IFERROR(VLOOKUP(#REF!&amp;"-"&amp;ROW()-109,[1]ワークシート!$F$2:$BW$498,8,0),"")</f>
        <v/>
      </c>
      <c r="G251" s="18"/>
      <c r="H251" s="45" t="str">
        <f>+IFERROR(VLOOKUP(#REF!&amp;"-"&amp;ROW()-109,[1]ワークシート!$F$2:$BW$498,9,0),"")</f>
        <v/>
      </c>
      <c r="I25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51" s="49"/>
      <c r="K251" s="8" t="str">
        <f>+IFERROR(VLOOKUP(#REF!&amp;"-"&amp;ROW()-109,[1]ワークシート!$F$2:$BW$498,16,0),"")</f>
        <v/>
      </c>
      <c r="L251" s="29"/>
      <c r="M251" s="18"/>
      <c r="N251" s="52" t="str">
        <f>+IFERROR(VLOOKUP(#REF!&amp;"-"&amp;ROW()-109,[1]ワークシート!$F$2:$BW$498,21,0),"")</f>
        <v/>
      </c>
      <c r="O251" s="62"/>
      <c r="P251" s="66" t="str">
        <f>+IFERROR(VLOOKUP(#REF!&amp;"-"&amp;ROW()-109,[1]ワークシート!$F$2:$BW$498,22,0),"")</f>
        <v/>
      </c>
      <c r="Q251" s="66"/>
      <c r="R251" s="71" t="str">
        <f>+IFERROR(VLOOKUP(#REF!&amp;"-"&amp;ROW()-109,[1]ワークシート!$F$2:$BW$498,52,0),"")</f>
        <v/>
      </c>
      <c r="S251" s="71"/>
      <c r="T251" s="71"/>
      <c r="U251" s="66" t="str">
        <f>+IFERROR(VLOOKUP(#REF!&amp;"-"&amp;ROW()-109,[1]ワークシート!$F$2:$BW$498,57,0),"")</f>
        <v/>
      </c>
      <c r="V251" s="66"/>
      <c r="W251" s="66" t="str">
        <f>+IFERROR(VLOOKUP(#REF!&amp;"-"&amp;ROW()-109,[1]ワークシート!$F$2:$BW$498,58,0),"")</f>
        <v/>
      </c>
      <c r="X251" s="66"/>
      <c r="Y251" s="66"/>
      <c r="Z251" s="45" t="str">
        <f t="shared" si="6"/>
        <v/>
      </c>
      <c r="AA251" s="45"/>
      <c r="AB251" s="8" t="str">
        <f>+IFERROR(IF(VLOOKUP(#REF!&amp;"-"&amp;ROW()-109,[1]ワークシート!$F$2:$BW$498,10,0)="","",VLOOKUP(#REF!&amp;"-"&amp;ROW()-109,[1]ワークシート!$F$2:$BW$498,10,0)),"")</f>
        <v/>
      </c>
      <c r="AC251" s="18"/>
      <c r="AD251" s="126" t="str">
        <f>+IFERROR(VLOOKUP(#REF!&amp;"-"&amp;ROW()-109,[1]ワークシート!$F$2:$BW$498,62,0),"")</f>
        <v/>
      </c>
      <c r="AE251" s="126"/>
      <c r="AF251" s="45" t="str">
        <f t="shared" si="7"/>
        <v/>
      </c>
      <c r="AG251" s="45"/>
      <c r="AH251" s="45" t="str">
        <f>+IFERROR(IF(VLOOKUP(#REF!&amp;"-"&amp;ROW()-109,[1]ワークシート!$F$2:$BW$498,63,0)="","",VLOOKUP(#REF!&amp;"-"&amp;ROW()-109,[1]ワークシート!$F$2:$BW$498,63,0)),"")</f>
        <v/>
      </c>
      <c r="AI251" s="45"/>
      <c r="AK251" s="135">
        <v>171</v>
      </c>
      <c r="AL251" s="135" t="str">
        <f t="shared" si="8"/>
        <v>171</v>
      </c>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row>
    <row r="252" spans="1:71" ht="35.1" hidden="1" customHeight="1">
      <c r="A252" s="2"/>
      <c r="B252" s="8" t="str">
        <f>+IFERROR(VLOOKUP(#REF!&amp;"-"&amp;ROW()-109,[1]ワークシート!$F$2:$BW$498,6,0),"")</f>
        <v/>
      </c>
      <c r="C252" s="18"/>
      <c r="D252" s="8" t="str">
        <f>+IFERROR(IF(VLOOKUP(#REF!&amp;"-"&amp;ROW()-109,[1]ワークシート!$F$2:$BW$498,7,0)="","",VLOOKUP(#REF!&amp;"-"&amp;ROW()-109,[1]ワークシート!$F$2:$BW$498,7,0)),"")</f>
        <v/>
      </c>
      <c r="E252" s="18"/>
      <c r="F252" s="8" t="str">
        <f>+IFERROR(VLOOKUP(#REF!&amp;"-"&amp;ROW()-109,[1]ワークシート!$F$2:$BW$498,8,0),"")</f>
        <v/>
      </c>
      <c r="G252" s="18"/>
      <c r="H252" s="45" t="str">
        <f>+IFERROR(VLOOKUP(#REF!&amp;"-"&amp;ROW()-109,[1]ワークシート!$F$2:$BW$498,9,0),"")</f>
        <v/>
      </c>
      <c r="I25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52" s="49"/>
      <c r="K252" s="8" t="str">
        <f>+IFERROR(VLOOKUP(#REF!&amp;"-"&amp;ROW()-109,[1]ワークシート!$F$2:$BW$498,16,0),"")</f>
        <v/>
      </c>
      <c r="L252" s="29"/>
      <c r="M252" s="18"/>
      <c r="N252" s="52" t="str">
        <f>+IFERROR(VLOOKUP(#REF!&amp;"-"&amp;ROW()-109,[1]ワークシート!$F$2:$BW$498,21,0),"")</f>
        <v/>
      </c>
      <c r="O252" s="62"/>
      <c r="P252" s="66" t="str">
        <f>+IFERROR(VLOOKUP(#REF!&amp;"-"&amp;ROW()-109,[1]ワークシート!$F$2:$BW$498,22,0),"")</f>
        <v/>
      </c>
      <c r="Q252" s="66"/>
      <c r="R252" s="71" t="str">
        <f>+IFERROR(VLOOKUP(#REF!&amp;"-"&amp;ROW()-109,[1]ワークシート!$F$2:$BW$498,52,0),"")</f>
        <v/>
      </c>
      <c r="S252" s="71"/>
      <c r="T252" s="71"/>
      <c r="U252" s="66" t="str">
        <f>+IFERROR(VLOOKUP(#REF!&amp;"-"&amp;ROW()-109,[1]ワークシート!$F$2:$BW$498,57,0),"")</f>
        <v/>
      </c>
      <c r="V252" s="66"/>
      <c r="W252" s="66" t="str">
        <f>+IFERROR(VLOOKUP(#REF!&amp;"-"&amp;ROW()-109,[1]ワークシート!$F$2:$BW$498,58,0),"")</f>
        <v/>
      </c>
      <c r="X252" s="66"/>
      <c r="Y252" s="66"/>
      <c r="Z252" s="45" t="str">
        <f t="shared" si="6"/>
        <v/>
      </c>
      <c r="AA252" s="45"/>
      <c r="AB252" s="8" t="str">
        <f>+IFERROR(IF(VLOOKUP(#REF!&amp;"-"&amp;ROW()-109,[1]ワークシート!$F$2:$BW$498,10,0)="","",VLOOKUP(#REF!&amp;"-"&amp;ROW()-109,[1]ワークシート!$F$2:$BW$498,10,0)),"")</f>
        <v/>
      </c>
      <c r="AC252" s="18"/>
      <c r="AD252" s="126" t="str">
        <f>+IFERROR(VLOOKUP(#REF!&amp;"-"&amp;ROW()-109,[1]ワークシート!$F$2:$BW$498,62,0),"")</f>
        <v/>
      </c>
      <c r="AE252" s="126"/>
      <c r="AF252" s="45" t="str">
        <f t="shared" si="7"/>
        <v/>
      </c>
      <c r="AG252" s="45"/>
      <c r="AH252" s="45" t="str">
        <f>+IFERROR(IF(VLOOKUP(#REF!&amp;"-"&amp;ROW()-109,[1]ワークシート!$F$2:$BW$498,63,0)="","",VLOOKUP(#REF!&amp;"-"&amp;ROW()-109,[1]ワークシート!$F$2:$BW$498,63,0)),"")</f>
        <v/>
      </c>
      <c r="AI252" s="45"/>
      <c r="AK252" s="135">
        <v>172</v>
      </c>
      <c r="AL252" s="135" t="str">
        <f t="shared" si="8"/>
        <v>172</v>
      </c>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row>
    <row r="253" spans="1:71" ht="35.1" hidden="1" customHeight="1">
      <c r="A253" s="2"/>
      <c r="B253" s="8" t="str">
        <f>+IFERROR(VLOOKUP(#REF!&amp;"-"&amp;ROW()-109,[1]ワークシート!$F$2:$BW$498,6,0),"")</f>
        <v/>
      </c>
      <c r="C253" s="18"/>
      <c r="D253" s="8" t="str">
        <f>+IFERROR(IF(VLOOKUP(#REF!&amp;"-"&amp;ROW()-109,[1]ワークシート!$F$2:$BW$498,7,0)="","",VLOOKUP(#REF!&amp;"-"&amp;ROW()-109,[1]ワークシート!$F$2:$BW$498,7,0)),"")</f>
        <v/>
      </c>
      <c r="E253" s="18"/>
      <c r="F253" s="8" t="str">
        <f>+IFERROR(VLOOKUP(#REF!&amp;"-"&amp;ROW()-109,[1]ワークシート!$F$2:$BW$498,8,0),"")</f>
        <v/>
      </c>
      <c r="G253" s="18"/>
      <c r="H253" s="45" t="str">
        <f>+IFERROR(VLOOKUP(#REF!&amp;"-"&amp;ROW()-109,[1]ワークシート!$F$2:$BW$498,9,0),"")</f>
        <v/>
      </c>
      <c r="I25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53" s="49"/>
      <c r="K253" s="8" t="str">
        <f>+IFERROR(VLOOKUP(#REF!&amp;"-"&amp;ROW()-109,[1]ワークシート!$F$2:$BW$498,16,0),"")</f>
        <v/>
      </c>
      <c r="L253" s="29"/>
      <c r="M253" s="18"/>
      <c r="N253" s="52" t="str">
        <f>+IFERROR(VLOOKUP(#REF!&amp;"-"&amp;ROW()-109,[1]ワークシート!$F$2:$BW$498,21,0),"")</f>
        <v/>
      </c>
      <c r="O253" s="62"/>
      <c r="P253" s="66" t="str">
        <f>+IFERROR(VLOOKUP(#REF!&amp;"-"&amp;ROW()-109,[1]ワークシート!$F$2:$BW$498,22,0),"")</f>
        <v/>
      </c>
      <c r="Q253" s="66"/>
      <c r="R253" s="71" t="str">
        <f>+IFERROR(VLOOKUP(#REF!&amp;"-"&amp;ROW()-109,[1]ワークシート!$F$2:$BW$498,52,0),"")</f>
        <v/>
      </c>
      <c r="S253" s="71"/>
      <c r="T253" s="71"/>
      <c r="U253" s="66" t="str">
        <f>+IFERROR(VLOOKUP(#REF!&amp;"-"&amp;ROW()-109,[1]ワークシート!$F$2:$BW$498,57,0),"")</f>
        <v/>
      </c>
      <c r="V253" s="66"/>
      <c r="W253" s="66" t="str">
        <f>+IFERROR(VLOOKUP(#REF!&amp;"-"&amp;ROW()-109,[1]ワークシート!$F$2:$BW$498,58,0),"")</f>
        <v/>
      </c>
      <c r="X253" s="66"/>
      <c r="Y253" s="66"/>
      <c r="Z253" s="45" t="str">
        <f t="shared" si="6"/>
        <v/>
      </c>
      <c r="AA253" s="45"/>
      <c r="AB253" s="8" t="str">
        <f>+IFERROR(IF(VLOOKUP(#REF!&amp;"-"&amp;ROW()-109,[1]ワークシート!$F$2:$BW$498,10,0)="","",VLOOKUP(#REF!&amp;"-"&amp;ROW()-109,[1]ワークシート!$F$2:$BW$498,10,0)),"")</f>
        <v/>
      </c>
      <c r="AC253" s="18"/>
      <c r="AD253" s="126" t="str">
        <f>+IFERROR(VLOOKUP(#REF!&amp;"-"&amp;ROW()-109,[1]ワークシート!$F$2:$BW$498,62,0),"")</f>
        <v/>
      </c>
      <c r="AE253" s="126"/>
      <c r="AF253" s="45" t="str">
        <f t="shared" si="7"/>
        <v/>
      </c>
      <c r="AG253" s="45"/>
      <c r="AH253" s="45" t="str">
        <f>+IFERROR(IF(VLOOKUP(#REF!&amp;"-"&amp;ROW()-109,[1]ワークシート!$F$2:$BW$498,63,0)="","",VLOOKUP(#REF!&amp;"-"&amp;ROW()-109,[1]ワークシート!$F$2:$BW$498,63,0)),"")</f>
        <v/>
      </c>
      <c r="AI253" s="45"/>
      <c r="AK253" s="135">
        <v>173</v>
      </c>
      <c r="AL253" s="135" t="str">
        <f t="shared" si="8"/>
        <v>173</v>
      </c>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row>
    <row r="254" spans="1:71" ht="35.1" hidden="1" customHeight="1">
      <c r="A254" s="2"/>
      <c r="B254" s="8" t="str">
        <f>+IFERROR(VLOOKUP(#REF!&amp;"-"&amp;ROW()-109,[1]ワークシート!$F$2:$BW$498,6,0),"")</f>
        <v/>
      </c>
      <c r="C254" s="18"/>
      <c r="D254" s="8" t="str">
        <f>+IFERROR(IF(VLOOKUP(#REF!&amp;"-"&amp;ROW()-109,[1]ワークシート!$F$2:$BW$498,7,0)="","",VLOOKUP(#REF!&amp;"-"&amp;ROW()-109,[1]ワークシート!$F$2:$BW$498,7,0)),"")</f>
        <v/>
      </c>
      <c r="E254" s="18"/>
      <c r="F254" s="8" t="str">
        <f>+IFERROR(VLOOKUP(#REF!&amp;"-"&amp;ROW()-109,[1]ワークシート!$F$2:$BW$498,8,0),"")</f>
        <v/>
      </c>
      <c r="G254" s="18"/>
      <c r="H254" s="45" t="str">
        <f>+IFERROR(VLOOKUP(#REF!&amp;"-"&amp;ROW()-109,[1]ワークシート!$F$2:$BW$498,9,0),"")</f>
        <v/>
      </c>
      <c r="I25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54" s="49"/>
      <c r="K254" s="8" t="str">
        <f>+IFERROR(VLOOKUP(#REF!&amp;"-"&amp;ROW()-109,[1]ワークシート!$F$2:$BW$498,16,0),"")</f>
        <v/>
      </c>
      <c r="L254" s="29"/>
      <c r="M254" s="18"/>
      <c r="N254" s="52" t="str">
        <f>+IFERROR(VLOOKUP(#REF!&amp;"-"&amp;ROW()-109,[1]ワークシート!$F$2:$BW$498,21,0),"")</f>
        <v/>
      </c>
      <c r="O254" s="62"/>
      <c r="P254" s="66" t="str">
        <f>+IFERROR(VLOOKUP(#REF!&amp;"-"&amp;ROW()-109,[1]ワークシート!$F$2:$BW$498,22,0),"")</f>
        <v/>
      </c>
      <c r="Q254" s="66"/>
      <c r="R254" s="71" t="str">
        <f>+IFERROR(VLOOKUP(#REF!&amp;"-"&amp;ROW()-109,[1]ワークシート!$F$2:$BW$498,52,0),"")</f>
        <v/>
      </c>
      <c r="S254" s="71"/>
      <c r="T254" s="71"/>
      <c r="U254" s="66" t="str">
        <f>+IFERROR(VLOOKUP(#REF!&amp;"-"&amp;ROW()-109,[1]ワークシート!$F$2:$BW$498,57,0),"")</f>
        <v/>
      </c>
      <c r="V254" s="66"/>
      <c r="W254" s="66" t="str">
        <f>+IFERROR(VLOOKUP(#REF!&amp;"-"&amp;ROW()-109,[1]ワークシート!$F$2:$BW$498,58,0),"")</f>
        <v/>
      </c>
      <c r="X254" s="66"/>
      <c r="Y254" s="66"/>
      <c r="Z254" s="45" t="str">
        <f t="shared" si="6"/>
        <v/>
      </c>
      <c r="AA254" s="45"/>
      <c r="AB254" s="8" t="str">
        <f>+IFERROR(IF(VLOOKUP(#REF!&amp;"-"&amp;ROW()-109,[1]ワークシート!$F$2:$BW$498,10,0)="","",VLOOKUP(#REF!&amp;"-"&amp;ROW()-109,[1]ワークシート!$F$2:$BW$498,10,0)),"")</f>
        <v/>
      </c>
      <c r="AC254" s="18"/>
      <c r="AD254" s="126" t="str">
        <f>+IFERROR(VLOOKUP(#REF!&amp;"-"&amp;ROW()-109,[1]ワークシート!$F$2:$BW$498,62,0),"")</f>
        <v/>
      </c>
      <c r="AE254" s="126"/>
      <c r="AF254" s="45" t="str">
        <f t="shared" si="7"/>
        <v/>
      </c>
      <c r="AG254" s="45"/>
      <c r="AH254" s="45" t="str">
        <f>+IFERROR(IF(VLOOKUP(#REF!&amp;"-"&amp;ROW()-109,[1]ワークシート!$F$2:$BW$498,63,0)="","",VLOOKUP(#REF!&amp;"-"&amp;ROW()-109,[1]ワークシート!$F$2:$BW$498,63,0)),"")</f>
        <v/>
      </c>
      <c r="AI254" s="45"/>
      <c r="AK254" s="135">
        <v>174</v>
      </c>
      <c r="AL254" s="135" t="str">
        <f t="shared" si="8"/>
        <v>174</v>
      </c>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row>
    <row r="255" spans="1:71" ht="35.1" hidden="1" customHeight="1">
      <c r="A255" s="2"/>
      <c r="B255" s="8" t="str">
        <f>+IFERROR(VLOOKUP(#REF!&amp;"-"&amp;ROW()-109,[1]ワークシート!$F$2:$BW$498,6,0),"")</f>
        <v/>
      </c>
      <c r="C255" s="18"/>
      <c r="D255" s="8" t="str">
        <f>+IFERROR(IF(VLOOKUP(#REF!&amp;"-"&amp;ROW()-109,[1]ワークシート!$F$2:$BW$498,7,0)="","",VLOOKUP(#REF!&amp;"-"&amp;ROW()-109,[1]ワークシート!$F$2:$BW$498,7,0)),"")</f>
        <v/>
      </c>
      <c r="E255" s="18"/>
      <c r="F255" s="8" t="str">
        <f>+IFERROR(VLOOKUP(#REF!&amp;"-"&amp;ROW()-109,[1]ワークシート!$F$2:$BW$498,8,0),"")</f>
        <v/>
      </c>
      <c r="G255" s="18"/>
      <c r="H255" s="45" t="str">
        <f>+IFERROR(VLOOKUP(#REF!&amp;"-"&amp;ROW()-109,[1]ワークシート!$F$2:$BW$498,9,0),"")</f>
        <v/>
      </c>
      <c r="I25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55" s="49"/>
      <c r="K255" s="8" t="str">
        <f>+IFERROR(VLOOKUP(#REF!&amp;"-"&amp;ROW()-109,[1]ワークシート!$F$2:$BW$498,16,0),"")</f>
        <v/>
      </c>
      <c r="L255" s="29"/>
      <c r="M255" s="18"/>
      <c r="N255" s="52" t="str">
        <f>+IFERROR(VLOOKUP(#REF!&amp;"-"&amp;ROW()-109,[1]ワークシート!$F$2:$BW$498,21,0),"")</f>
        <v/>
      </c>
      <c r="O255" s="62"/>
      <c r="P255" s="66" t="str">
        <f>+IFERROR(VLOOKUP(#REF!&amp;"-"&amp;ROW()-109,[1]ワークシート!$F$2:$BW$498,22,0),"")</f>
        <v/>
      </c>
      <c r="Q255" s="66"/>
      <c r="R255" s="71" t="str">
        <f>+IFERROR(VLOOKUP(#REF!&amp;"-"&amp;ROW()-109,[1]ワークシート!$F$2:$BW$498,52,0),"")</f>
        <v/>
      </c>
      <c r="S255" s="71"/>
      <c r="T255" s="71"/>
      <c r="U255" s="66" t="str">
        <f>+IFERROR(VLOOKUP(#REF!&amp;"-"&amp;ROW()-109,[1]ワークシート!$F$2:$BW$498,57,0),"")</f>
        <v/>
      </c>
      <c r="V255" s="66"/>
      <c r="W255" s="66" t="str">
        <f>+IFERROR(VLOOKUP(#REF!&amp;"-"&amp;ROW()-109,[1]ワークシート!$F$2:$BW$498,58,0),"")</f>
        <v/>
      </c>
      <c r="X255" s="66"/>
      <c r="Y255" s="66"/>
      <c r="Z255" s="45" t="str">
        <f t="shared" si="6"/>
        <v/>
      </c>
      <c r="AA255" s="45"/>
      <c r="AB255" s="8" t="str">
        <f>+IFERROR(IF(VLOOKUP(#REF!&amp;"-"&amp;ROW()-109,[1]ワークシート!$F$2:$BW$498,10,0)="","",VLOOKUP(#REF!&amp;"-"&amp;ROW()-109,[1]ワークシート!$F$2:$BW$498,10,0)),"")</f>
        <v/>
      </c>
      <c r="AC255" s="18"/>
      <c r="AD255" s="126" t="str">
        <f>+IFERROR(VLOOKUP(#REF!&amp;"-"&amp;ROW()-109,[1]ワークシート!$F$2:$BW$498,62,0),"")</f>
        <v/>
      </c>
      <c r="AE255" s="126"/>
      <c r="AF255" s="45" t="str">
        <f t="shared" si="7"/>
        <v/>
      </c>
      <c r="AG255" s="45"/>
      <c r="AH255" s="45" t="str">
        <f>+IFERROR(IF(VLOOKUP(#REF!&amp;"-"&amp;ROW()-109,[1]ワークシート!$F$2:$BW$498,63,0)="","",VLOOKUP(#REF!&amp;"-"&amp;ROW()-109,[1]ワークシート!$F$2:$BW$498,63,0)),"")</f>
        <v/>
      </c>
      <c r="AI255" s="45"/>
      <c r="AK255" s="135">
        <v>175</v>
      </c>
      <c r="AL255" s="135" t="str">
        <f t="shared" si="8"/>
        <v>175</v>
      </c>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row>
    <row r="256" spans="1:71" ht="35.1" hidden="1" customHeight="1">
      <c r="A256" s="2"/>
      <c r="B256" s="8" t="str">
        <f>+IFERROR(VLOOKUP(#REF!&amp;"-"&amp;ROW()-109,[1]ワークシート!$F$2:$BW$498,6,0),"")</f>
        <v/>
      </c>
      <c r="C256" s="18"/>
      <c r="D256" s="8" t="str">
        <f>+IFERROR(IF(VLOOKUP(#REF!&amp;"-"&amp;ROW()-109,[1]ワークシート!$F$2:$BW$498,7,0)="","",VLOOKUP(#REF!&amp;"-"&amp;ROW()-109,[1]ワークシート!$F$2:$BW$498,7,0)),"")</f>
        <v/>
      </c>
      <c r="E256" s="18"/>
      <c r="F256" s="8" t="str">
        <f>+IFERROR(VLOOKUP(#REF!&amp;"-"&amp;ROW()-109,[1]ワークシート!$F$2:$BW$498,8,0),"")</f>
        <v/>
      </c>
      <c r="G256" s="18"/>
      <c r="H256" s="45" t="str">
        <f>+IFERROR(VLOOKUP(#REF!&amp;"-"&amp;ROW()-109,[1]ワークシート!$F$2:$BW$498,9,0),"")</f>
        <v/>
      </c>
      <c r="I25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56" s="49"/>
      <c r="K256" s="8" t="str">
        <f>+IFERROR(VLOOKUP(#REF!&amp;"-"&amp;ROW()-109,[1]ワークシート!$F$2:$BW$498,16,0),"")</f>
        <v/>
      </c>
      <c r="L256" s="29"/>
      <c r="M256" s="18"/>
      <c r="N256" s="52" t="str">
        <f>+IFERROR(VLOOKUP(#REF!&amp;"-"&amp;ROW()-109,[1]ワークシート!$F$2:$BW$498,21,0),"")</f>
        <v/>
      </c>
      <c r="O256" s="62"/>
      <c r="P256" s="66" t="str">
        <f>+IFERROR(VLOOKUP(#REF!&amp;"-"&amp;ROW()-109,[1]ワークシート!$F$2:$BW$498,22,0),"")</f>
        <v/>
      </c>
      <c r="Q256" s="66"/>
      <c r="R256" s="71" t="str">
        <f>+IFERROR(VLOOKUP(#REF!&amp;"-"&amp;ROW()-109,[1]ワークシート!$F$2:$BW$498,52,0),"")</f>
        <v/>
      </c>
      <c r="S256" s="71"/>
      <c r="T256" s="71"/>
      <c r="U256" s="66" t="str">
        <f>+IFERROR(VLOOKUP(#REF!&amp;"-"&amp;ROW()-109,[1]ワークシート!$F$2:$BW$498,57,0),"")</f>
        <v/>
      </c>
      <c r="V256" s="66"/>
      <c r="W256" s="66" t="str">
        <f>+IFERROR(VLOOKUP(#REF!&amp;"-"&amp;ROW()-109,[1]ワークシート!$F$2:$BW$498,58,0),"")</f>
        <v/>
      </c>
      <c r="X256" s="66"/>
      <c r="Y256" s="66"/>
      <c r="Z256" s="45" t="str">
        <f t="shared" si="6"/>
        <v/>
      </c>
      <c r="AA256" s="45"/>
      <c r="AB256" s="8" t="str">
        <f>+IFERROR(IF(VLOOKUP(#REF!&amp;"-"&amp;ROW()-109,[1]ワークシート!$F$2:$BW$498,10,0)="","",VLOOKUP(#REF!&amp;"-"&amp;ROW()-109,[1]ワークシート!$F$2:$BW$498,10,0)),"")</f>
        <v/>
      </c>
      <c r="AC256" s="18"/>
      <c r="AD256" s="126" t="str">
        <f>+IFERROR(VLOOKUP(#REF!&amp;"-"&amp;ROW()-109,[1]ワークシート!$F$2:$BW$498,62,0),"")</f>
        <v/>
      </c>
      <c r="AE256" s="126"/>
      <c r="AF256" s="45" t="str">
        <f t="shared" si="7"/>
        <v/>
      </c>
      <c r="AG256" s="45"/>
      <c r="AH256" s="45" t="str">
        <f>+IFERROR(IF(VLOOKUP(#REF!&amp;"-"&amp;ROW()-109,[1]ワークシート!$F$2:$BW$498,63,0)="","",VLOOKUP(#REF!&amp;"-"&amp;ROW()-109,[1]ワークシート!$F$2:$BW$498,63,0)),"")</f>
        <v/>
      </c>
      <c r="AI256" s="45"/>
      <c r="AK256" s="135">
        <v>176</v>
      </c>
      <c r="AL256" s="135" t="str">
        <f t="shared" si="8"/>
        <v>176</v>
      </c>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row>
    <row r="257" spans="1:71" ht="35.1" hidden="1" customHeight="1">
      <c r="A257" s="2"/>
      <c r="B257" s="8" t="str">
        <f>+IFERROR(VLOOKUP(#REF!&amp;"-"&amp;ROW()-109,[1]ワークシート!$F$2:$BW$498,6,0),"")</f>
        <v/>
      </c>
      <c r="C257" s="18"/>
      <c r="D257" s="8" t="str">
        <f>+IFERROR(IF(VLOOKUP(#REF!&amp;"-"&amp;ROW()-109,[1]ワークシート!$F$2:$BW$498,7,0)="","",VLOOKUP(#REF!&amp;"-"&amp;ROW()-109,[1]ワークシート!$F$2:$BW$498,7,0)),"")</f>
        <v/>
      </c>
      <c r="E257" s="18"/>
      <c r="F257" s="8" t="str">
        <f>+IFERROR(VLOOKUP(#REF!&amp;"-"&amp;ROW()-109,[1]ワークシート!$F$2:$BW$498,8,0),"")</f>
        <v/>
      </c>
      <c r="G257" s="18"/>
      <c r="H257" s="45" t="str">
        <f>+IFERROR(VLOOKUP(#REF!&amp;"-"&amp;ROW()-109,[1]ワークシート!$F$2:$BW$498,9,0),"")</f>
        <v/>
      </c>
      <c r="I25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57" s="49"/>
      <c r="K257" s="8" t="str">
        <f>+IFERROR(VLOOKUP(#REF!&amp;"-"&amp;ROW()-109,[1]ワークシート!$F$2:$BW$498,16,0),"")</f>
        <v/>
      </c>
      <c r="L257" s="29"/>
      <c r="M257" s="18"/>
      <c r="N257" s="52" t="str">
        <f>+IFERROR(VLOOKUP(#REF!&amp;"-"&amp;ROW()-109,[1]ワークシート!$F$2:$BW$498,21,0),"")</f>
        <v/>
      </c>
      <c r="O257" s="62"/>
      <c r="P257" s="66" t="str">
        <f>+IFERROR(VLOOKUP(#REF!&amp;"-"&amp;ROW()-109,[1]ワークシート!$F$2:$BW$498,22,0),"")</f>
        <v/>
      </c>
      <c r="Q257" s="66"/>
      <c r="R257" s="71" t="str">
        <f>+IFERROR(VLOOKUP(#REF!&amp;"-"&amp;ROW()-109,[1]ワークシート!$F$2:$BW$498,52,0),"")</f>
        <v/>
      </c>
      <c r="S257" s="71"/>
      <c r="T257" s="71"/>
      <c r="U257" s="66" t="str">
        <f>+IFERROR(VLOOKUP(#REF!&amp;"-"&amp;ROW()-109,[1]ワークシート!$F$2:$BW$498,57,0),"")</f>
        <v/>
      </c>
      <c r="V257" s="66"/>
      <c r="W257" s="66" t="str">
        <f>+IFERROR(VLOOKUP(#REF!&amp;"-"&amp;ROW()-109,[1]ワークシート!$F$2:$BW$498,58,0),"")</f>
        <v/>
      </c>
      <c r="X257" s="66"/>
      <c r="Y257" s="66"/>
      <c r="Z257" s="45" t="str">
        <f t="shared" si="6"/>
        <v/>
      </c>
      <c r="AA257" s="45"/>
      <c r="AB257" s="8" t="str">
        <f>+IFERROR(IF(VLOOKUP(#REF!&amp;"-"&amp;ROW()-109,[1]ワークシート!$F$2:$BW$498,10,0)="","",VLOOKUP(#REF!&amp;"-"&amp;ROW()-109,[1]ワークシート!$F$2:$BW$498,10,0)),"")</f>
        <v/>
      </c>
      <c r="AC257" s="18"/>
      <c r="AD257" s="126" t="str">
        <f>+IFERROR(VLOOKUP(#REF!&amp;"-"&amp;ROW()-109,[1]ワークシート!$F$2:$BW$498,62,0),"")</f>
        <v/>
      </c>
      <c r="AE257" s="126"/>
      <c r="AF257" s="45" t="str">
        <f t="shared" si="7"/>
        <v/>
      </c>
      <c r="AG257" s="45"/>
      <c r="AH257" s="45" t="str">
        <f>+IFERROR(IF(VLOOKUP(#REF!&amp;"-"&amp;ROW()-109,[1]ワークシート!$F$2:$BW$498,63,0)="","",VLOOKUP(#REF!&amp;"-"&amp;ROW()-109,[1]ワークシート!$F$2:$BW$498,63,0)),"")</f>
        <v/>
      </c>
      <c r="AI257" s="45"/>
      <c r="AK257" s="135">
        <v>177</v>
      </c>
      <c r="AL257" s="135" t="str">
        <f t="shared" si="8"/>
        <v>177</v>
      </c>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row>
    <row r="258" spans="1:71" ht="35.1" hidden="1" customHeight="1">
      <c r="A258" s="2"/>
      <c r="B258" s="8" t="str">
        <f>+IFERROR(VLOOKUP(#REF!&amp;"-"&amp;ROW()-109,[1]ワークシート!$F$2:$BW$498,6,0),"")</f>
        <v/>
      </c>
      <c r="C258" s="18"/>
      <c r="D258" s="8" t="str">
        <f>+IFERROR(IF(VLOOKUP(#REF!&amp;"-"&amp;ROW()-109,[1]ワークシート!$F$2:$BW$498,7,0)="","",VLOOKUP(#REF!&amp;"-"&amp;ROW()-109,[1]ワークシート!$F$2:$BW$498,7,0)),"")</f>
        <v/>
      </c>
      <c r="E258" s="18"/>
      <c r="F258" s="8" t="str">
        <f>+IFERROR(VLOOKUP(#REF!&amp;"-"&amp;ROW()-109,[1]ワークシート!$F$2:$BW$498,8,0),"")</f>
        <v/>
      </c>
      <c r="G258" s="18"/>
      <c r="H258" s="45" t="str">
        <f>+IFERROR(VLOOKUP(#REF!&amp;"-"&amp;ROW()-109,[1]ワークシート!$F$2:$BW$498,9,0),"")</f>
        <v/>
      </c>
      <c r="I25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58" s="49"/>
      <c r="K258" s="8" t="str">
        <f>+IFERROR(VLOOKUP(#REF!&amp;"-"&amp;ROW()-109,[1]ワークシート!$F$2:$BW$498,16,0),"")</f>
        <v/>
      </c>
      <c r="L258" s="29"/>
      <c r="M258" s="18"/>
      <c r="N258" s="52" t="str">
        <f>+IFERROR(VLOOKUP(#REF!&amp;"-"&amp;ROW()-109,[1]ワークシート!$F$2:$BW$498,21,0),"")</f>
        <v/>
      </c>
      <c r="O258" s="62"/>
      <c r="P258" s="66" t="str">
        <f>+IFERROR(VLOOKUP(#REF!&amp;"-"&amp;ROW()-109,[1]ワークシート!$F$2:$BW$498,22,0),"")</f>
        <v/>
      </c>
      <c r="Q258" s="66"/>
      <c r="R258" s="71" t="str">
        <f>+IFERROR(VLOOKUP(#REF!&amp;"-"&amp;ROW()-109,[1]ワークシート!$F$2:$BW$498,52,0),"")</f>
        <v/>
      </c>
      <c r="S258" s="71"/>
      <c r="T258" s="71"/>
      <c r="U258" s="66" t="str">
        <f>+IFERROR(VLOOKUP(#REF!&amp;"-"&amp;ROW()-109,[1]ワークシート!$F$2:$BW$498,57,0),"")</f>
        <v/>
      </c>
      <c r="V258" s="66"/>
      <c r="W258" s="66" t="str">
        <f>+IFERROR(VLOOKUP(#REF!&amp;"-"&amp;ROW()-109,[1]ワークシート!$F$2:$BW$498,58,0),"")</f>
        <v/>
      </c>
      <c r="X258" s="66"/>
      <c r="Y258" s="66"/>
      <c r="Z258" s="45" t="str">
        <f t="shared" si="6"/>
        <v/>
      </c>
      <c r="AA258" s="45"/>
      <c r="AB258" s="8" t="str">
        <f>+IFERROR(IF(VLOOKUP(#REF!&amp;"-"&amp;ROW()-109,[1]ワークシート!$F$2:$BW$498,10,0)="","",VLOOKUP(#REF!&amp;"-"&amp;ROW()-109,[1]ワークシート!$F$2:$BW$498,10,0)),"")</f>
        <v/>
      </c>
      <c r="AC258" s="18"/>
      <c r="AD258" s="126" t="str">
        <f>+IFERROR(VLOOKUP(#REF!&amp;"-"&amp;ROW()-109,[1]ワークシート!$F$2:$BW$498,62,0),"")</f>
        <v/>
      </c>
      <c r="AE258" s="126"/>
      <c r="AF258" s="45" t="str">
        <f t="shared" si="7"/>
        <v/>
      </c>
      <c r="AG258" s="45"/>
      <c r="AH258" s="45" t="str">
        <f>+IFERROR(IF(VLOOKUP(#REF!&amp;"-"&amp;ROW()-109,[1]ワークシート!$F$2:$BW$498,63,0)="","",VLOOKUP(#REF!&amp;"-"&amp;ROW()-109,[1]ワークシート!$F$2:$BW$498,63,0)),"")</f>
        <v/>
      </c>
      <c r="AI258" s="45"/>
      <c r="AK258" s="135">
        <v>178</v>
      </c>
      <c r="AL258" s="135" t="str">
        <f t="shared" si="8"/>
        <v>178</v>
      </c>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row>
    <row r="259" spans="1:71" ht="35.1" hidden="1" customHeight="1">
      <c r="A259" s="2"/>
      <c r="B259" s="8" t="str">
        <f>+IFERROR(VLOOKUP(#REF!&amp;"-"&amp;ROW()-109,[1]ワークシート!$F$2:$BW$498,6,0),"")</f>
        <v/>
      </c>
      <c r="C259" s="18"/>
      <c r="D259" s="8" t="str">
        <f>+IFERROR(IF(VLOOKUP(#REF!&amp;"-"&amp;ROW()-109,[1]ワークシート!$F$2:$BW$498,7,0)="","",VLOOKUP(#REF!&amp;"-"&amp;ROW()-109,[1]ワークシート!$F$2:$BW$498,7,0)),"")</f>
        <v/>
      </c>
      <c r="E259" s="18"/>
      <c r="F259" s="8" t="str">
        <f>+IFERROR(VLOOKUP(#REF!&amp;"-"&amp;ROW()-109,[1]ワークシート!$F$2:$BW$498,8,0),"")</f>
        <v/>
      </c>
      <c r="G259" s="18"/>
      <c r="H259" s="45" t="str">
        <f>+IFERROR(VLOOKUP(#REF!&amp;"-"&amp;ROW()-109,[1]ワークシート!$F$2:$BW$498,9,0),"")</f>
        <v/>
      </c>
      <c r="I25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59" s="49"/>
      <c r="K259" s="8" t="str">
        <f>+IFERROR(VLOOKUP(#REF!&amp;"-"&amp;ROW()-109,[1]ワークシート!$F$2:$BW$498,16,0),"")</f>
        <v/>
      </c>
      <c r="L259" s="29"/>
      <c r="M259" s="18"/>
      <c r="N259" s="52" t="str">
        <f>+IFERROR(VLOOKUP(#REF!&amp;"-"&amp;ROW()-109,[1]ワークシート!$F$2:$BW$498,21,0),"")</f>
        <v/>
      </c>
      <c r="O259" s="62"/>
      <c r="P259" s="66" t="str">
        <f>+IFERROR(VLOOKUP(#REF!&amp;"-"&amp;ROW()-109,[1]ワークシート!$F$2:$BW$498,22,0),"")</f>
        <v/>
      </c>
      <c r="Q259" s="66"/>
      <c r="R259" s="71" t="str">
        <f>+IFERROR(VLOOKUP(#REF!&amp;"-"&amp;ROW()-109,[1]ワークシート!$F$2:$BW$498,52,0),"")</f>
        <v/>
      </c>
      <c r="S259" s="71"/>
      <c r="T259" s="71"/>
      <c r="U259" s="66" t="str">
        <f>+IFERROR(VLOOKUP(#REF!&amp;"-"&amp;ROW()-109,[1]ワークシート!$F$2:$BW$498,57,0),"")</f>
        <v/>
      </c>
      <c r="V259" s="66"/>
      <c r="W259" s="66" t="str">
        <f>+IFERROR(VLOOKUP(#REF!&amp;"-"&amp;ROW()-109,[1]ワークシート!$F$2:$BW$498,58,0),"")</f>
        <v/>
      </c>
      <c r="X259" s="66"/>
      <c r="Y259" s="66"/>
      <c r="Z259" s="45" t="str">
        <f t="shared" si="6"/>
        <v/>
      </c>
      <c r="AA259" s="45"/>
      <c r="AB259" s="8" t="str">
        <f>+IFERROR(IF(VLOOKUP(#REF!&amp;"-"&amp;ROW()-109,[1]ワークシート!$F$2:$BW$498,10,0)="","",VLOOKUP(#REF!&amp;"-"&amp;ROW()-109,[1]ワークシート!$F$2:$BW$498,10,0)),"")</f>
        <v/>
      </c>
      <c r="AC259" s="18"/>
      <c r="AD259" s="126" t="str">
        <f>+IFERROR(VLOOKUP(#REF!&amp;"-"&amp;ROW()-109,[1]ワークシート!$F$2:$BW$498,62,0),"")</f>
        <v/>
      </c>
      <c r="AE259" s="126"/>
      <c r="AF259" s="45" t="str">
        <f t="shared" si="7"/>
        <v/>
      </c>
      <c r="AG259" s="45"/>
      <c r="AH259" s="45" t="str">
        <f>+IFERROR(IF(VLOOKUP(#REF!&amp;"-"&amp;ROW()-109,[1]ワークシート!$F$2:$BW$498,63,0)="","",VLOOKUP(#REF!&amp;"-"&amp;ROW()-109,[1]ワークシート!$F$2:$BW$498,63,0)),"")</f>
        <v/>
      </c>
      <c r="AI259" s="45"/>
      <c r="AK259" s="135">
        <v>179</v>
      </c>
      <c r="AL259" s="135" t="str">
        <f t="shared" si="8"/>
        <v>179</v>
      </c>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row>
    <row r="260" spans="1:71" ht="35.1" hidden="1" customHeight="1">
      <c r="A260" s="2"/>
      <c r="B260" s="8" t="str">
        <f>+IFERROR(VLOOKUP(#REF!&amp;"-"&amp;ROW()-109,[1]ワークシート!$F$2:$BW$498,6,0),"")</f>
        <v/>
      </c>
      <c r="C260" s="18"/>
      <c r="D260" s="8" t="str">
        <f>+IFERROR(IF(VLOOKUP(#REF!&amp;"-"&amp;ROW()-109,[1]ワークシート!$F$2:$BW$498,7,0)="","",VLOOKUP(#REF!&amp;"-"&amp;ROW()-109,[1]ワークシート!$F$2:$BW$498,7,0)),"")</f>
        <v/>
      </c>
      <c r="E260" s="18"/>
      <c r="F260" s="8" t="str">
        <f>+IFERROR(VLOOKUP(#REF!&amp;"-"&amp;ROW()-109,[1]ワークシート!$F$2:$BW$498,8,0),"")</f>
        <v/>
      </c>
      <c r="G260" s="18"/>
      <c r="H260" s="45" t="str">
        <f>+IFERROR(VLOOKUP(#REF!&amp;"-"&amp;ROW()-109,[1]ワークシート!$F$2:$BW$498,9,0),"")</f>
        <v/>
      </c>
      <c r="I26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60" s="49"/>
      <c r="K260" s="8" t="str">
        <f>+IFERROR(VLOOKUP(#REF!&amp;"-"&amp;ROW()-109,[1]ワークシート!$F$2:$BW$498,16,0),"")</f>
        <v/>
      </c>
      <c r="L260" s="29"/>
      <c r="M260" s="18"/>
      <c r="N260" s="52" t="str">
        <f>+IFERROR(VLOOKUP(#REF!&amp;"-"&amp;ROW()-109,[1]ワークシート!$F$2:$BW$498,21,0),"")</f>
        <v/>
      </c>
      <c r="O260" s="62"/>
      <c r="P260" s="66" t="str">
        <f>+IFERROR(VLOOKUP(#REF!&amp;"-"&amp;ROW()-109,[1]ワークシート!$F$2:$BW$498,22,0),"")</f>
        <v/>
      </c>
      <c r="Q260" s="66"/>
      <c r="R260" s="71" t="str">
        <f>+IFERROR(VLOOKUP(#REF!&amp;"-"&amp;ROW()-109,[1]ワークシート!$F$2:$BW$498,52,0),"")</f>
        <v/>
      </c>
      <c r="S260" s="71"/>
      <c r="T260" s="71"/>
      <c r="U260" s="66" t="str">
        <f>+IFERROR(VLOOKUP(#REF!&amp;"-"&amp;ROW()-109,[1]ワークシート!$F$2:$BW$498,57,0),"")</f>
        <v/>
      </c>
      <c r="V260" s="66"/>
      <c r="W260" s="66" t="str">
        <f>+IFERROR(VLOOKUP(#REF!&amp;"-"&amp;ROW()-109,[1]ワークシート!$F$2:$BW$498,58,0),"")</f>
        <v/>
      </c>
      <c r="X260" s="66"/>
      <c r="Y260" s="66"/>
      <c r="Z260" s="45" t="str">
        <f t="shared" si="6"/>
        <v/>
      </c>
      <c r="AA260" s="45"/>
      <c r="AB260" s="8" t="str">
        <f>+IFERROR(IF(VLOOKUP(#REF!&amp;"-"&amp;ROW()-109,[1]ワークシート!$F$2:$BW$498,10,0)="","",VLOOKUP(#REF!&amp;"-"&amp;ROW()-109,[1]ワークシート!$F$2:$BW$498,10,0)),"")</f>
        <v/>
      </c>
      <c r="AC260" s="18"/>
      <c r="AD260" s="126" t="str">
        <f>+IFERROR(VLOOKUP(#REF!&amp;"-"&amp;ROW()-109,[1]ワークシート!$F$2:$BW$498,62,0),"")</f>
        <v/>
      </c>
      <c r="AE260" s="126"/>
      <c r="AF260" s="45" t="str">
        <f t="shared" si="7"/>
        <v/>
      </c>
      <c r="AG260" s="45"/>
      <c r="AH260" s="45" t="str">
        <f>+IFERROR(IF(VLOOKUP(#REF!&amp;"-"&amp;ROW()-109,[1]ワークシート!$F$2:$BW$498,63,0)="","",VLOOKUP(#REF!&amp;"-"&amp;ROW()-109,[1]ワークシート!$F$2:$BW$498,63,0)),"")</f>
        <v/>
      </c>
      <c r="AI260" s="45"/>
      <c r="AK260" s="135">
        <v>180</v>
      </c>
      <c r="AL260" s="135" t="str">
        <f t="shared" si="8"/>
        <v>180</v>
      </c>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row>
    <row r="261" spans="1:71" ht="35.1" hidden="1" customHeight="1">
      <c r="A261" s="2"/>
      <c r="B261" s="8" t="str">
        <f>+IFERROR(VLOOKUP(#REF!&amp;"-"&amp;ROW()-109,[1]ワークシート!$F$2:$BW$498,6,0),"")</f>
        <v/>
      </c>
      <c r="C261" s="18"/>
      <c r="D261" s="8" t="str">
        <f>+IFERROR(IF(VLOOKUP(#REF!&amp;"-"&amp;ROW()-109,[1]ワークシート!$F$2:$BW$498,7,0)="","",VLOOKUP(#REF!&amp;"-"&amp;ROW()-109,[1]ワークシート!$F$2:$BW$498,7,0)),"")</f>
        <v/>
      </c>
      <c r="E261" s="18"/>
      <c r="F261" s="8" t="str">
        <f>+IFERROR(VLOOKUP(#REF!&amp;"-"&amp;ROW()-109,[1]ワークシート!$F$2:$BW$498,8,0),"")</f>
        <v/>
      </c>
      <c r="G261" s="18"/>
      <c r="H261" s="45" t="str">
        <f>+IFERROR(VLOOKUP(#REF!&amp;"-"&amp;ROW()-109,[1]ワークシート!$F$2:$BW$498,9,0),"")</f>
        <v/>
      </c>
      <c r="I26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61" s="49"/>
      <c r="K261" s="8" t="str">
        <f>+IFERROR(VLOOKUP(#REF!&amp;"-"&amp;ROW()-109,[1]ワークシート!$F$2:$BW$498,16,0),"")</f>
        <v/>
      </c>
      <c r="L261" s="29"/>
      <c r="M261" s="18"/>
      <c r="N261" s="52" t="str">
        <f>+IFERROR(VLOOKUP(#REF!&amp;"-"&amp;ROW()-109,[1]ワークシート!$F$2:$BW$498,21,0),"")</f>
        <v/>
      </c>
      <c r="O261" s="62"/>
      <c r="P261" s="66" t="str">
        <f>+IFERROR(VLOOKUP(#REF!&amp;"-"&amp;ROW()-109,[1]ワークシート!$F$2:$BW$498,22,0),"")</f>
        <v/>
      </c>
      <c r="Q261" s="66"/>
      <c r="R261" s="71" t="str">
        <f>+IFERROR(VLOOKUP(#REF!&amp;"-"&amp;ROW()-109,[1]ワークシート!$F$2:$BW$498,52,0),"")</f>
        <v/>
      </c>
      <c r="S261" s="71"/>
      <c r="T261" s="71"/>
      <c r="U261" s="66" t="str">
        <f>+IFERROR(VLOOKUP(#REF!&amp;"-"&amp;ROW()-109,[1]ワークシート!$F$2:$BW$498,57,0),"")</f>
        <v/>
      </c>
      <c r="V261" s="66"/>
      <c r="W261" s="66" t="str">
        <f>+IFERROR(VLOOKUP(#REF!&amp;"-"&amp;ROW()-109,[1]ワークシート!$F$2:$BW$498,58,0),"")</f>
        <v/>
      </c>
      <c r="X261" s="66"/>
      <c r="Y261" s="66"/>
      <c r="Z261" s="45" t="str">
        <f t="shared" si="6"/>
        <v/>
      </c>
      <c r="AA261" s="45"/>
      <c r="AB261" s="8" t="str">
        <f>+IFERROR(IF(VLOOKUP(#REF!&amp;"-"&amp;ROW()-109,[1]ワークシート!$F$2:$BW$498,10,0)="","",VLOOKUP(#REF!&amp;"-"&amp;ROW()-109,[1]ワークシート!$F$2:$BW$498,10,0)),"")</f>
        <v/>
      </c>
      <c r="AC261" s="18"/>
      <c r="AD261" s="126" t="str">
        <f>+IFERROR(VLOOKUP(#REF!&amp;"-"&amp;ROW()-109,[1]ワークシート!$F$2:$BW$498,62,0),"")</f>
        <v/>
      </c>
      <c r="AE261" s="126"/>
      <c r="AF261" s="45" t="str">
        <f t="shared" si="7"/>
        <v/>
      </c>
      <c r="AG261" s="45"/>
      <c r="AH261" s="45" t="str">
        <f>+IFERROR(IF(VLOOKUP(#REF!&amp;"-"&amp;ROW()-109,[1]ワークシート!$F$2:$BW$498,63,0)="","",VLOOKUP(#REF!&amp;"-"&amp;ROW()-109,[1]ワークシート!$F$2:$BW$498,63,0)),"")</f>
        <v/>
      </c>
      <c r="AI261" s="45"/>
      <c r="AK261" s="135">
        <v>181</v>
      </c>
      <c r="AL261" s="135" t="str">
        <f t="shared" si="8"/>
        <v>181</v>
      </c>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row>
    <row r="262" spans="1:71" ht="35.1" hidden="1" customHeight="1">
      <c r="A262" s="2"/>
      <c r="B262" s="8" t="str">
        <f>+IFERROR(VLOOKUP(#REF!&amp;"-"&amp;ROW()-109,[1]ワークシート!$F$2:$BW$498,6,0),"")</f>
        <v/>
      </c>
      <c r="C262" s="18"/>
      <c r="D262" s="8" t="str">
        <f>+IFERROR(IF(VLOOKUP(#REF!&amp;"-"&amp;ROW()-109,[1]ワークシート!$F$2:$BW$498,7,0)="","",VLOOKUP(#REF!&amp;"-"&amp;ROW()-109,[1]ワークシート!$F$2:$BW$498,7,0)),"")</f>
        <v/>
      </c>
      <c r="E262" s="18"/>
      <c r="F262" s="8" t="str">
        <f>+IFERROR(VLOOKUP(#REF!&amp;"-"&amp;ROW()-109,[1]ワークシート!$F$2:$BW$498,8,0),"")</f>
        <v/>
      </c>
      <c r="G262" s="18"/>
      <c r="H262" s="45" t="str">
        <f>+IFERROR(VLOOKUP(#REF!&amp;"-"&amp;ROW()-109,[1]ワークシート!$F$2:$BW$498,9,0),"")</f>
        <v/>
      </c>
      <c r="I26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62" s="49"/>
      <c r="K262" s="8" t="str">
        <f>+IFERROR(VLOOKUP(#REF!&amp;"-"&amp;ROW()-109,[1]ワークシート!$F$2:$BW$498,16,0),"")</f>
        <v/>
      </c>
      <c r="L262" s="29"/>
      <c r="M262" s="18"/>
      <c r="N262" s="52" t="str">
        <f>+IFERROR(VLOOKUP(#REF!&amp;"-"&amp;ROW()-109,[1]ワークシート!$F$2:$BW$498,21,0),"")</f>
        <v/>
      </c>
      <c r="O262" s="62"/>
      <c r="P262" s="66" t="str">
        <f>+IFERROR(VLOOKUP(#REF!&amp;"-"&amp;ROW()-109,[1]ワークシート!$F$2:$BW$498,22,0),"")</f>
        <v/>
      </c>
      <c r="Q262" s="66"/>
      <c r="R262" s="71" t="str">
        <f>+IFERROR(VLOOKUP(#REF!&amp;"-"&amp;ROW()-109,[1]ワークシート!$F$2:$BW$498,52,0),"")</f>
        <v/>
      </c>
      <c r="S262" s="71"/>
      <c r="T262" s="71"/>
      <c r="U262" s="66" t="str">
        <f>+IFERROR(VLOOKUP(#REF!&amp;"-"&amp;ROW()-109,[1]ワークシート!$F$2:$BW$498,57,0),"")</f>
        <v/>
      </c>
      <c r="V262" s="66"/>
      <c r="W262" s="66" t="str">
        <f>+IFERROR(VLOOKUP(#REF!&amp;"-"&amp;ROW()-109,[1]ワークシート!$F$2:$BW$498,58,0),"")</f>
        <v/>
      </c>
      <c r="X262" s="66"/>
      <c r="Y262" s="66"/>
      <c r="Z262" s="45" t="str">
        <f t="shared" si="6"/>
        <v/>
      </c>
      <c r="AA262" s="45"/>
      <c r="AB262" s="8" t="str">
        <f>+IFERROR(IF(VLOOKUP(#REF!&amp;"-"&amp;ROW()-109,[1]ワークシート!$F$2:$BW$498,10,0)="","",VLOOKUP(#REF!&amp;"-"&amp;ROW()-109,[1]ワークシート!$F$2:$BW$498,10,0)),"")</f>
        <v/>
      </c>
      <c r="AC262" s="18"/>
      <c r="AD262" s="126" t="str">
        <f>+IFERROR(VLOOKUP(#REF!&amp;"-"&amp;ROW()-109,[1]ワークシート!$F$2:$BW$498,62,0),"")</f>
        <v/>
      </c>
      <c r="AE262" s="126"/>
      <c r="AF262" s="45" t="str">
        <f t="shared" si="7"/>
        <v/>
      </c>
      <c r="AG262" s="45"/>
      <c r="AH262" s="45" t="str">
        <f>+IFERROR(IF(VLOOKUP(#REF!&amp;"-"&amp;ROW()-109,[1]ワークシート!$F$2:$BW$498,63,0)="","",VLOOKUP(#REF!&amp;"-"&amp;ROW()-109,[1]ワークシート!$F$2:$BW$498,63,0)),"")</f>
        <v/>
      </c>
      <c r="AI262" s="45"/>
      <c r="AK262" s="135">
        <v>182</v>
      </c>
      <c r="AL262" s="135" t="str">
        <f t="shared" si="8"/>
        <v>182</v>
      </c>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row>
    <row r="263" spans="1:71" ht="35.1" hidden="1" customHeight="1">
      <c r="A263" s="2"/>
      <c r="B263" s="8" t="str">
        <f>+IFERROR(VLOOKUP(#REF!&amp;"-"&amp;ROW()-109,[1]ワークシート!$F$2:$BW$498,6,0),"")</f>
        <v/>
      </c>
      <c r="C263" s="18"/>
      <c r="D263" s="8" t="str">
        <f>+IFERROR(IF(VLOOKUP(#REF!&amp;"-"&amp;ROW()-109,[1]ワークシート!$F$2:$BW$498,7,0)="","",VLOOKUP(#REF!&amp;"-"&amp;ROW()-109,[1]ワークシート!$F$2:$BW$498,7,0)),"")</f>
        <v/>
      </c>
      <c r="E263" s="18"/>
      <c r="F263" s="8" t="str">
        <f>+IFERROR(VLOOKUP(#REF!&amp;"-"&amp;ROW()-109,[1]ワークシート!$F$2:$BW$498,8,0),"")</f>
        <v/>
      </c>
      <c r="G263" s="18"/>
      <c r="H263" s="45" t="str">
        <f>+IFERROR(VLOOKUP(#REF!&amp;"-"&amp;ROW()-109,[1]ワークシート!$F$2:$BW$498,9,0),"")</f>
        <v/>
      </c>
      <c r="I26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63" s="49"/>
      <c r="K263" s="8" t="str">
        <f>+IFERROR(VLOOKUP(#REF!&amp;"-"&amp;ROW()-109,[1]ワークシート!$F$2:$BW$498,16,0),"")</f>
        <v/>
      </c>
      <c r="L263" s="29"/>
      <c r="M263" s="18"/>
      <c r="N263" s="52" t="str">
        <f>+IFERROR(VLOOKUP(#REF!&amp;"-"&amp;ROW()-109,[1]ワークシート!$F$2:$BW$498,21,0),"")</f>
        <v/>
      </c>
      <c r="O263" s="62"/>
      <c r="P263" s="66" t="str">
        <f>+IFERROR(VLOOKUP(#REF!&amp;"-"&amp;ROW()-109,[1]ワークシート!$F$2:$BW$498,22,0),"")</f>
        <v/>
      </c>
      <c r="Q263" s="66"/>
      <c r="R263" s="71" t="str">
        <f>+IFERROR(VLOOKUP(#REF!&amp;"-"&amp;ROW()-109,[1]ワークシート!$F$2:$BW$498,52,0),"")</f>
        <v/>
      </c>
      <c r="S263" s="71"/>
      <c r="T263" s="71"/>
      <c r="U263" s="66" t="str">
        <f>+IFERROR(VLOOKUP(#REF!&amp;"-"&amp;ROW()-109,[1]ワークシート!$F$2:$BW$498,57,0),"")</f>
        <v/>
      </c>
      <c r="V263" s="66"/>
      <c r="W263" s="66" t="str">
        <f>+IFERROR(VLOOKUP(#REF!&amp;"-"&amp;ROW()-109,[1]ワークシート!$F$2:$BW$498,58,0),"")</f>
        <v/>
      </c>
      <c r="X263" s="66"/>
      <c r="Y263" s="66"/>
      <c r="Z263" s="45" t="str">
        <f t="shared" si="6"/>
        <v/>
      </c>
      <c r="AA263" s="45"/>
      <c r="AB263" s="8" t="str">
        <f>+IFERROR(IF(VLOOKUP(#REF!&amp;"-"&amp;ROW()-109,[1]ワークシート!$F$2:$BW$498,10,0)="","",VLOOKUP(#REF!&amp;"-"&amp;ROW()-109,[1]ワークシート!$F$2:$BW$498,10,0)),"")</f>
        <v/>
      </c>
      <c r="AC263" s="18"/>
      <c r="AD263" s="126" t="str">
        <f>+IFERROR(VLOOKUP(#REF!&amp;"-"&amp;ROW()-109,[1]ワークシート!$F$2:$BW$498,62,0),"")</f>
        <v/>
      </c>
      <c r="AE263" s="126"/>
      <c r="AF263" s="45" t="str">
        <f t="shared" si="7"/>
        <v/>
      </c>
      <c r="AG263" s="45"/>
      <c r="AH263" s="45" t="str">
        <f>+IFERROR(IF(VLOOKUP(#REF!&amp;"-"&amp;ROW()-109,[1]ワークシート!$F$2:$BW$498,63,0)="","",VLOOKUP(#REF!&amp;"-"&amp;ROW()-109,[1]ワークシート!$F$2:$BW$498,63,0)),"")</f>
        <v/>
      </c>
      <c r="AI263" s="45"/>
      <c r="AK263" s="135">
        <v>183</v>
      </c>
      <c r="AL263" s="135" t="str">
        <f t="shared" si="8"/>
        <v>183</v>
      </c>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row>
    <row r="264" spans="1:71" ht="35.1" hidden="1" customHeight="1">
      <c r="A264" s="2"/>
      <c r="B264" s="8" t="str">
        <f>+IFERROR(VLOOKUP(#REF!&amp;"-"&amp;ROW()-109,[1]ワークシート!$F$2:$BW$498,6,0),"")</f>
        <v/>
      </c>
      <c r="C264" s="18"/>
      <c r="D264" s="8" t="str">
        <f>+IFERROR(IF(VLOOKUP(#REF!&amp;"-"&amp;ROW()-109,[1]ワークシート!$F$2:$BW$498,7,0)="","",VLOOKUP(#REF!&amp;"-"&amp;ROW()-109,[1]ワークシート!$F$2:$BW$498,7,0)),"")</f>
        <v/>
      </c>
      <c r="E264" s="18"/>
      <c r="F264" s="8" t="str">
        <f>+IFERROR(VLOOKUP(#REF!&amp;"-"&amp;ROW()-109,[1]ワークシート!$F$2:$BW$498,8,0),"")</f>
        <v/>
      </c>
      <c r="G264" s="18"/>
      <c r="H264" s="45" t="str">
        <f>+IFERROR(VLOOKUP(#REF!&amp;"-"&amp;ROW()-109,[1]ワークシート!$F$2:$BW$498,9,0),"")</f>
        <v/>
      </c>
      <c r="I26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64" s="49"/>
      <c r="K264" s="8" t="str">
        <f>+IFERROR(VLOOKUP(#REF!&amp;"-"&amp;ROW()-109,[1]ワークシート!$F$2:$BW$498,16,0),"")</f>
        <v/>
      </c>
      <c r="L264" s="29"/>
      <c r="M264" s="18"/>
      <c r="N264" s="52" t="str">
        <f>+IFERROR(VLOOKUP(#REF!&amp;"-"&amp;ROW()-109,[1]ワークシート!$F$2:$BW$498,21,0),"")</f>
        <v/>
      </c>
      <c r="O264" s="62"/>
      <c r="P264" s="66" t="str">
        <f>+IFERROR(VLOOKUP(#REF!&amp;"-"&amp;ROW()-109,[1]ワークシート!$F$2:$BW$498,22,0),"")</f>
        <v/>
      </c>
      <c r="Q264" s="66"/>
      <c r="R264" s="71" t="str">
        <f>+IFERROR(VLOOKUP(#REF!&amp;"-"&amp;ROW()-109,[1]ワークシート!$F$2:$BW$498,52,0),"")</f>
        <v/>
      </c>
      <c r="S264" s="71"/>
      <c r="T264" s="71"/>
      <c r="U264" s="66" t="str">
        <f>+IFERROR(VLOOKUP(#REF!&amp;"-"&amp;ROW()-109,[1]ワークシート!$F$2:$BW$498,57,0),"")</f>
        <v/>
      </c>
      <c r="V264" s="66"/>
      <c r="W264" s="66" t="str">
        <f>+IFERROR(VLOOKUP(#REF!&amp;"-"&amp;ROW()-109,[1]ワークシート!$F$2:$BW$498,58,0),"")</f>
        <v/>
      </c>
      <c r="X264" s="66"/>
      <c r="Y264" s="66"/>
      <c r="Z264" s="45" t="str">
        <f t="shared" si="6"/>
        <v/>
      </c>
      <c r="AA264" s="45"/>
      <c r="AB264" s="8" t="str">
        <f>+IFERROR(IF(VLOOKUP(#REF!&amp;"-"&amp;ROW()-109,[1]ワークシート!$F$2:$BW$498,10,0)="","",VLOOKUP(#REF!&amp;"-"&amp;ROW()-109,[1]ワークシート!$F$2:$BW$498,10,0)),"")</f>
        <v/>
      </c>
      <c r="AC264" s="18"/>
      <c r="AD264" s="126" t="str">
        <f>+IFERROR(VLOOKUP(#REF!&amp;"-"&amp;ROW()-109,[1]ワークシート!$F$2:$BW$498,62,0),"")</f>
        <v/>
      </c>
      <c r="AE264" s="126"/>
      <c r="AF264" s="45" t="str">
        <f t="shared" si="7"/>
        <v/>
      </c>
      <c r="AG264" s="45"/>
      <c r="AH264" s="45" t="str">
        <f>+IFERROR(IF(VLOOKUP(#REF!&amp;"-"&amp;ROW()-109,[1]ワークシート!$F$2:$BW$498,63,0)="","",VLOOKUP(#REF!&amp;"-"&amp;ROW()-109,[1]ワークシート!$F$2:$BW$498,63,0)),"")</f>
        <v/>
      </c>
      <c r="AI264" s="45"/>
      <c r="AK264" s="135">
        <v>184</v>
      </c>
      <c r="AL264" s="135" t="str">
        <f t="shared" si="8"/>
        <v>184</v>
      </c>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row>
    <row r="265" spans="1:71" ht="35.1" hidden="1" customHeight="1">
      <c r="A265" s="2"/>
      <c r="B265" s="8" t="str">
        <f>+IFERROR(VLOOKUP(#REF!&amp;"-"&amp;ROW()-109,[1]ワークシート!$F$2:$BW$498,6,0),"")</f>
        <v/>
      </c>
      <c r="C265" s="18"/>
      <c r="D265" s="8" t="str">
        <f>+IFERROR(IF(VLOOKUP(#REF!&amp;"-"&amp;ROW()-109,[1]ワークシート!$F$2:$BW$498,7,0)="","",VLOOKUP(#REF!&amp;"-"&amp;ROW()-109,[1]ワークシート!$F$2:$BW$498,7,0)),"")</f>
        <v/>
      </c>
      <c r="E265" s="18"/>
      <c r="F265" s="8" t="str">
        <f>+IFERROR(VLOOKUP(#REF!&amp;"-"&amp;ROW()-109,[1]ワークシート!$F$2:$BW$498,8,0),"")</f>
        <v/>
      </c>
      <c r="G265" s="18"/>
      <c r="H265" s="45" t="str">
        <f>+IFERROR(VLOOKUP(#REF!&amp;"-"&amp;ROW()-109,[1]ワークシート!$F$2:$BW$498,9,0),"")</f>
        <v/>
      </c>
      <c r="I26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65" s="49"/>
      <c r="K265" s="8" t="str">
        <f>+IFERROR(VLOOKUP(#REF!&amp;"-"&amp;ROW()-109,[1]ワークシート!$F$2:$BW$498,16,0),"")</f>
        <v/>
      </c>
      <c r="L265" s="29"/>
      <c r="M265" s="18"/>
      <c r="N265" s="52" t="str">
        <f>+IFERROR(VLOOKUP(#REF!&amp;"-"&amp;ROW()-109,[1]ワークシート!$F$2:$BW$498,21,0),"")</f>
        <v/>
      </c>
      <c r="O265" s="62"/>
      <c r="P265" s="66" t="str">
        <f>+IFERROR(VLOOKUP(#REF!&amp;"-"&amp;ROW()-109,[1]ワークシート!$F$2:$BW$498,22,0),"")</f>
        <v/>
      </c>
      <c r="Q265" s="66"/>
      <c r="R265" s="71" t="str">
        <f>+IFERROR(VLOOKUP(#REF!&amp;"-"&amp;ROW()-109,[1]ワークシート!$F$2:$BW$498,52,0),"")</f>
        <v/>
      </c>
      <c r="S265" s="71"/>
      <c r="T265" s="71"/>
      <c r="U265" s="66" t="str">
        <f>+IFERROR(VLOOKUP(#REF!&amp;"-"&amp;ROW()-109,[1]ワークシート!$F$2:$BW$498,57,0),"")</f>
        <v/>
      </c>
      <c r="V265" s="66"/>
      <c r="W265" s="66" t="str">
        <f>+IFERROR(VLOOKUP(#REF!&amp;"-"&amp;ROW()-109,[1]ワークシート!$F$2:$BW$498,58,0),"")</f>
        <v/>
      </c>
      <c r="X265" s="66"/>
      <c r="Y265" s="66"/>
      <c r="Z265" s="45" t="str">
        <f t="shared" si="6"/>
        <v/>
      </c>
      <c r="AA265" s="45"/>
      <c r="AB265" s="8" t="str">
        <f>+IFERROR(IF(VLOOKUP(#REF!&amp;"-"&amp;ROW()-109,[1]ワークシート!$F$2:$BW$498,10,0)="","",VLOOKUP(#REF!&amp;"-"&amp;ROW()-109,[1]ワークシート!$F$2:$BW$498,10,0)),"")</f>
        <v/>
      </c>
      <c r="AC265" s="18"/>
      <c r="AD265" s="126" t="str">
        <f>+IFERROR(VLOOKUP(#REF!&amp;"-"&amp;ROW()-109,[1]ワークシート!$F$2:$BW$498,62,0),"")</f>
        <v/>
      </c>
      <c r="AE265" s="126"/>
      <c r="AF265" s="45" t="str">
        <f t="shared" si="7"/>
        <v/>
      </c>
      <c r="AG265" s="45"/>
      <c r="AH265" s="45" t="str">
        <f>+IFERROR(IF(VLOOKUP(#REF!&amp;"-"&amp;ROW()-109,[1]ワークシート!$F$2:$BW$498,63,0)="","",VLOOKUP(#REF!&amp;"-"&amp;ROW()-109,[1]ワークシート!$F$2:$BW$498,63,0)),"")</f>
        <v/>
      </c>
      <c r="AI265" s="45"/>
      <c r="AK265" s="135">
        <v>185</v>
      </c>
      <c r="AL265" s="135" t="str">
        <f t="shared" si="8"/>
        <v>185</v>
      </c>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row>
    <row r="266" spans="1:71" ht="35.1" hidden="1" customHeight="1">
      <c r="A266" s="2"/>
      <c r="B266" s="8" t="str">
        <f>+IFERROR(VLOOKUP(#REF!&amp;"-"&amp;ROW()-109,[1]ワークシート!$F$2:$BW$498,6,0),"")</f>
        <v/>
      </c>
      <c r="C266" s="18"/>
      <c r="D266" s="8" t="str">
        <f>+IFERROR(IF(VLOOKUP(#REF!&amp;"-"&amp;ROW()-109,[1]ワークシート!$F$2:$BW$498,7,0)="","",VLOOKUP(#REF!&amp;"-"&amp;ROW()-109,[1]ワークシート!$F$2:$BW$498,7,0)),"")</f>
        <v/>
      </c>
      <c r="E266" s="18"/>
      <c r="F266" s="8" t="str">
        <f>+IFERROR(VLOOKUP(#REF!&amp;"-"&amp;ROW()-109,[1]ワークシート!$F$2:$BW$498,8,0),"")</f>
        <v/>
      </c>
      <c r="G266" s="18"/>
      <c r="H266" s="45" t="str">
        <f>+IFERROR(VLOOKUP(#REF!&amp;"-"&amp;ROW()-109,[1]ワークシート!$F$2:$BW$498,9,0),"")</f>
        <v/>
      </c>
      <c r="I26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66" s="49"/>
      <c r="K266" s="8" t="str">
        <f>+IFERROR(VLOOKUP(#REF!&amp;"-"&amp;ROW()-109,[1]ワークシート!$F$2:$BW$498,16,0),"")</f>
        <v/>
      </c>
      <c r="L266" s="29"/>
      <c r="M266" s="18"/>
      <c r="N266" s="52" t="str">
        <f>+IFERROR(VLOOKUP(#REF!&amp;"-"&amp;ROW()-109,[1]ワークシート!$F$2:$BW$498,21,0),"")</f>
        <v/>
      </c>
      <c r="O266" s="62"/>
      <c r="P266" s="66" t="str">
        <f>+IFERROR(VLOOKUP(#REF!&amp;"-"&amp;ROW()-109,[1]ワークシート!$F$2:$BW$498,22,0),"")</f>
        <v/>
      </c>
      <c r="Q266" s="66"/>
      <c r="R266" s="71" t="str">
        <f>+IFERROR(VLOOKUP(#REF!&amp;"-"&amp;ROW()-109,[1]ワークシート!$F$2:$BW$498,52,0),"")</f>
        <v/>
      </c>
      <c r="S266" s="71"/>
      <c r="T266" s="71"/>
      <c r="U266" s="66" t="str">
        <f>+IFERROR(VLOOKUP(#REF!&amp;"-"&amp;ROW()-109,[1]ワークシート!$F$2:$BW$498,57,0),"")</f>
        <v/>
      </c>
      <c r="V266" s="66"/>
      <c r="W266" s="66" t="str">
        <f>+IFERROR(VLOOKUP(#REF!&amp;"-"&amp;ROW()-109,[1]ワークシート!$F$2:$BW$498,58,0),"")</f>
        <v/>
      </c>
      <c r="X266" s="66"/>
      <c r="Y266" s="66"/>
      <c r="Z266" s="45" t="str">
        <f t="shared" si="6"/>
        <v/>
      </c>
      <c r="AA266" s="45"/>
      <c r="AB266" s="8" t="str">
        <f>+IFERROR(IF(VLOOKUP(#REF!&amp;"-"&amp;ROW()-109,[1]ワークシート!$F$2:$BW$498,10,0)="","",VLOOKUP(#REF!&amp;"-"&amp;ROW()-109,[1]ワークシート!$F$2:$BW$498,10,0)),"")</f>
        <v/>
      </c>
      <c r="AC266" s="18"/>
      <c r="AD266" s="126" t="str">
        <f>+IFERROR(VLOOKUP(#REF!&amp;"-"&amp;ROW()-109,[1]ワークシート!$F$2:$BW$498,62,0),"")</f>
        <v/>
      </c>
      <c r="AE266" s="126"/>
      <c r="AF266" s="45" t="str">
        <f t="shared" si="7"/>
        <v/>
      </c>
      <c r="AG266" s="45"/>
      <c r="AH266" s="45" t="str">
        <f>+IFERROR(IF(VLOOKUP(#REF!&amp;"-"&amp;ROW()-109,[1]ワークシート!$F$2:$BW$498,63,0)="","",VLOOKUP(#REF!&amp;"-"&amp;ROW()-109,[1]ワークシート!$F$2:$BW$498,63,0)),"")</f>
        <v/>
      </c>
      <c r="AI266" s="45"/>
      <c r="AK266" s="135">
        <v>186</v>
      </c>
      <c r="AL266" s="135" t="str">
        <f t="shared" si="8"/>
        <v>186</v>
      </c>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row>
    <row r="267" spans="1:71" ht="35.1" hidden="1" customHeight="1">
      <c r="A267" s="2"/>
      <c r="B267" s="8" t="str">
        <f>+IFERROR(VLOOKUP(#REF!&amp;"-"&amp;ROW()-109,[1]ワークシート!$F$2:$BW$498,6,0),"")</f>
        <v/>
      </c>
      <c r="C267" s="18"/>
      <c r="D267" s="8" t="str">
        <f>+IFERROR(IF(VLOOKUP(#REF!&amp;"-"&amp;ROW()-109,[1]ワークシート!$F$2:$BW$498,7,0)="","",VLOOKUP(#REF!&amp;"-"&amp;ROW()-109,[1]ワークシート!$F$2:$BW$498,7,0)),"")</f>
        <v/>
      </c>
      <c r="E267" s="18"/>
      <c r="F267" s="8" t="str">
        <f>+IFERROR(VLOOKUP(#REF!&amp;"-"&amp;ROW()-109,[1]ワークシート!$F$2:$BW$498,8,0),"")</f>
        <v/>
      </c>
      <c r="G267" s="18"/>
      <c r="H267" s="45" t="str">
        <f>+IFERROR(VLOOKUP(#REF!&amp;"-"&amp;ROW()-109,[1]ワークシート!$F$2:$BW$498,9,0),"")</f>
        <v/>
      </c>
      <c r="I26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67" s="49"/>
      <c r="K267" s="8" t="str">
        <f>+IFERROR(VLOOKUP(#REF!&amp;"-"&amp;ROW()-109,[1]ワークシート!$F$2:$BW$498,16,0),"")</f>
        <v/>
      </c>
      <c r="L267" s="29"/>
      <c r="M267" s="18"/>
      <c r="N267" s="52" t="str">
        <f>+IFERROR(VLOOKUP(#REF!&amp;"-"&amp;ROW()-109,[1]ワークシート!$F$2:$BW$498,21,0),"")</f>
        <v/>
      </c>
      <c r="O267" s="62"/>
      <c r="P267" s="66" t="str">
        <f>+IFERROR(VLOOKUP(#REF!&amp;"-"&amp;ROW()-109,[1]ワークシート!$F$2:$BW$498,22,0),"")</f>
        <v/>
      </c>
      <c r="Q267" s="66"/>
      <c r="R267" s="71" t="str">
        <f>+IFERROR(VLOOKUP(#REF!&amp;"-"&amp;ROW()-109,[1]ワークシート!$F$2:$BW$498,52,0),"")</f>
        <v/>
      </c>
      <c r="S267" s="71"/>
      <c r="T267" s="71"/>
      <c r="U267" s="66" t="str">
        <f>+IFERROR(VLOOKUP(#REF!&amp;"-"&amp;ROW()-109,[1]ワークシート!$F$2:$BW$498,57,0),"")</f>
        <v/>
      </c>
      <c r="V267" s="66"/>
      <c r="W267" s="66" t="str">
        <f>+IFERROR(VLOOKUP(#REF!&amp;"-"&amp;ROW()-109,[1]ワークシート!$F$2:$BW$498,58,0),"")</f>
        <v/>
      </c>
      <c r="X267" s="66"/>
      <c r="Y267" s="66"/>
      <c r="Z267" s="45" t="str">
        <f t="shared" si="6"/>
        <v/>
      </c>
      <c r="AA267" s="45"/>
      <c r="AB267" s="8" t="str">
        <f>+IFERROR(IF(VLOOKUP(#REF!&amp;"-"&amp;ROW()-109,[1]ワークシート!$F$2:$BW$498,10,0)="","",VLOOKUP(#REF!&amp;"-"&amp;ROW()-109,[1]ワークシート!$F$2:$BW$498,10,0)),"")</f>
        <v/>
      </c>
      <c r="AC267" s="18"/>
      <c r="AD267" s="126" t="str">
        <f>+IFERROR(VLOOKUP(#REF!&amp;"-"&amp;ROW()-109,[1]ワークシート!$F$2:$BW$498,62,0),"")</f>
        <v/>
      </c>
      <c r="AE267" s="126"/>
      <c r="AF267" s="45" t="str">
        <f t="shared" si="7"/>
        <v/>
      </c>
      <c r="AG267" s="45"/>
      <c r="AH267" s="45" t="str">
        <f>+IFERROR(IF(VLOOKUP(#REF!&amp;"-"&amp;ROW()-109,[1]ワークシート!$F$2:$BW$498,63,0)="","",VLOOKUP(#REF!&amp;"-"&amp;ROW()-109,[1]ワークシート!$F$2:$BW$498,63,0)),"")</f>
        <v/>
      </c>
      <c r="AI267" s="45"/>
      <c r="AK267" s="135">
        <v>187</v>
      </c>
      <c r="AL267" s="135" t="str">
        <f t="shared" si="8"/>
        <v>187</v>
      </c>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row>
    <row r="268" spans="1:71" ht="35.1" hidden="1" customHeight="1">
      <c r="A268" s="2"/>
      <c r="B268" s="8" t="str">
        <f>+IFERROR(VLOOKUP(#REF!&amp;"-"&amp;ROW()-109,[1]ワークシート!$F$2:$BW$498,6,0),"")</f>
        <v/>
      </c>
      <c r="C268" s="18"/>
      <c r="D268" s="8" t="str">
        <f>+IFERROR(IF(VLOOKUP(#REF!&amp;"-"&amp;ROW()-109,[1]ワークシート!$F$2:$BW$498,7,0)="","",VLOOKUP(#REF!&amp;"-"&amp;ROW()-109,[1]ワークシート!$F$2:$BW$498,7,0)),"")</f>
        <v/>
      </c>
      <c r="E268" s="18"/>
      <c r="F268" s="8" t="str">
        <f>+IFERROR(VLOOKUP(#REF!&amp;"-"&amp;ROW()-109,[1]ワークシート!$F$2:$BW$498,8,0),"")</f>
        <v/>
      </c>
      <c r="G268" s="18"/>
      <c r="H268" s="45" t="str">
        <f>+IFERROR(VLOOKUP(#REF!&amp;"-"&amp;ROW()-109,[1]ワークシート!$F$2:$BW$498,9,0),"")</f>
        <v/>
      </c>
      <c r="I26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68" s="49"/>
      <c r="K268" s="8" t="str">
        <f>+IFERROR(VLOOKUP(#REF!&amp;"-"&amp;ROW()-109,[1]ワークシート!$F$2:$BW$498,16,0),"")</f>
        <v/>
      </c>
      <c r="L268" s="29"/>
      <c r="M268" s="18"/>
      <c r="N268" s="52" t="str">
        <f>+IFERROR(VLOOKUP(#REF!&amp;"-"&amp;ROW()-109,[1]ワークシート!$F$2:$BW$498,21,0),"")</f>
        <v/>
      </c>
      <c r="O268" s="62"/>
      <c r="P268" s="66" t="str">
        <f>+IFERROR(VLOOKUP(#REF!&amp;"-"&amp;ROW()-109,[1]ワークシート!$F$2:$BW$498,22,0),"")</f>
        <v/>
      </c>
      <c r="Q268" s="66"/>
      <c r="R268" s="71" t="str">
        <f>+IFERROR(VLOOKUP(#REF!&amp;"-"&amp;ROW()-109,[1]ワークシート!$F$2:$BW$498,52,0),"")</f>
        <v/>
      </c>
      <c r="S268" s="71"/>
      <c r="T268" s="71"/>
      <c r="U268" s="66" t="str">
        <f>+IFERROR(VLOOKUP(#REF!&amp;"-"&amp;ROW()-109,[1]ワークシート!$F$2:$BW$498,57,0),"")</f>
        <v/>
      </c>
      <c r="V268" s="66"/>
      <c r="W268" s="66" t="str">
        <f>+IFERROR(VLOOKUP(#REF!&amp;"-"&amp;ROW()-109,[1]ワークシート!$F$2:$BW$498,58,0),"")</f>
        <v/>
      </c>
      <c r="X268" s="66"/>
      <c r="Y268" s="66"/>
      <c r="Z268" s="45" t="str">
        <f t="shared" si="6"/>
        <v/>
      </c>
      <c r="AA268" s="45"/>
      <c r="AB268" s="8" t="str">
        <f>+IFERROR(IF(VLOOKUP(#REF!&amp;"-"&amp;ROW()-109,[1]ワークシート!$F$2:$BW$498,10,0)="","",VLOOKUP(#REF!&amp;"-"&amp;ROW()-109,[1]ワークシート!$F$2:$BW$498,10,0)),"")</f>
        <v/>
      </c>
      <c r="AC268" s="18"/>
      <c r="AD268" s="126" t="str">
        <f>+IFERROR(VLOOKUP(#REF!&amp;"-"&amp;ROW()-109,[1]ワークシート!$F$2:$BW$498,62,0),"")</f>
        <v/>
      </c>
      <c r="AE268" s="126"/>
      <c r="AF268" s="45" t="str">
        <f t="shared" si="7"/>
        <v/>
      </c>
      <c r="AG268" s="45"/>
      <c r="AH268" s="45" t="str">
        <f>+IFERROR(IF(VLOOKUP(#REF!&amp;"-"&amp;ROW()-109,[1]ワークシート!$F$2:$BW$498,63,0)="","",VLOOKUP(#REF!&amp;"-"&amp;ROW()-109,[1]ワークシート!$F$2:$BW$498,63,0)),"")</f>
        <v/>
      </c>
      <c r="AI268" s="45"/>
      <c r="AK268" s="135">
        <v>188</v>
      </c>
      <c r="AL268" s="135" t="str">
        <f t="shared" si="8"/>
        <v>188</v>
      </c>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row>
    <row r="269" spans="1:71" ht="35.1" hidden="1" customHeight="1">
      <c r="A269" s="2"/>
      <c r="B269" s="8" t="str">
        <f>+IFERROR(VLOOKUP(#REF!&amp;"-"&amp;ROW()-109,[1]ワークシート!$F$2:$BW$498,6,0),"")</f>
        <v/>
      </c>
      <c r="C269" s="18"/>
      <c r="D269" s="8" t="str">
        <f>+IFERROR(IF(VLOOKUP(#REF!&amp;"-"&amp;ROW()-109,[1]ワークシート!$F$2:$BW$498,7,0)="","",VLOOKUP(#REF!&amp;"-"&amp;ROW()-109,[1]ワークシート!$F$2:$BW$498,7,0)),"")</f>
        <v/>
      </c>
      <c r="E269" s="18"/>
      <c r="F269" s="8" t="str">
        <f>+IFERROR(VLOOKUP(#REF!&amp;"-"&amp;ROW()-109,[1]ワークシート!$F$2:$BW$498,8,0),"")</f>
        <v/>
      </c>
      <c r="G269" s="18"/>
      <c r="H269" s="45" t="str">
        <f>+IFERROR(VLOOKUP(#REF!&amp;"-"&amp;ROW()-109,[1]ワークシート!$F$2:$BW$498,9,0),"")</f>
        <v/>
      </c>
      <c r="I26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69" s="49"/>
      <c r="K269" s="8" t="str">
        <f>+IFERROR(VLOOKUP(#REF!&amp;"-"&amp;ROW()-109,[1]ワークシート!$F$2:$BW$498,16,0),"")</f>
        <v/>
      </c>
      <c r="L269" s="29"/>
      <c r="M269" s="18"/>
      <c r="N269" s="52" t="str">
        <f>+IFERROR(VLOOKUP(#REF!&amp;"-"&amp;ROW()-109,[1]ワークシート!$F$2:$BW$498,21,0),"")</f>
        <v/>
      </c>
      <c r="O269" s="62"/>
      <c r="P269" s="66" t="str">
        <f>+IFERROR(VLOOKUP(#REF!&amp;"-"&amp;ROW()-109,[1]ワークシート!$F$2:$BW$498,22,0),"")</f>
        <v/>
      </c>
      <c r="Q269" s="66"/>
      <c r="R269" s="71" t="str">
        <f>+IFERROR(VLOOKUP(#REF!&amp;"-"&amp;ROW()-109,[1]ワークシート!$F$2:$BW$498,52,0),"")</f>
        <v/>
      </c>
      <c r="S269" s="71"/>
      <c r="T269" s="71"/>
      <c r="U269" s="66" t="str">
        <f>+IFERROR(VLOOKUP(#REF!&amp;"-"&amp;ROW()-109,[1]ワークシート!$F$2:$BW$498,57,0),"")</f>
        <v/>
      </c>
      <c r="V269" s="66"/>
      <c r="W269" s="66" t="str">
        <f>+IFERROR(VLOOKUP(#REF!&amp;"-"&amp;ROW()-109,[1]ワークシート!$F$2:$BW$498,58,0),"")</f>
        <v/>
      </c>
      <c r="X269" s="66"/>
      <c r="Y269" s="66"/>
      <c r="Z269" s="45" t="str">
        <f t="shared" si="6"/>
        <v/>
      </c>
      <c r="AA269" s="45"/>
      <c r="AB269" s="8" t="str">
        <f>+IFERROR(IF(VLOOKUP(#REF!&amp;"-"&amp;ROW()-109,[1]ワークシート!$F$2:$BW$498,10,0)="","",VLOOKUP(#REF!&amp;"-"&amp;ROW()-109,[1]ワークシート!$F$2:$BW$498,10,0)),"")</f>
        <v/>
      </c>
      <c r="AC269" s="18"/>
      <c r="AD269" s="126" t="str">
        <f>+IFERROR(VLOOKUP(#REF!&amp;"-"&amp;ROW()-109,[1]ワークシート!$F$2:$BW$498,62,0),"")</f>
        <v/>
      </c>
      <c r="AE269" s="126"/>
      <c r="AF269" s="45" t="str">
        <f t="shared" si="7"/>
        <v/>
      </c>
      <c r="AG269" s="45"/>
      <c r="AH269" s="45" t="str">
        <f>+IFERROR(IF(VLOOKUP(#REF!&amp;"-"&amp;ROW()-109,[1]ワークシート!$F$2:$BW$498,63,0)="","",VLOOKUP(#REF!&amp;"-"&amp;ROW()-109,[1]ワークシート!$F$2:$BW$498,63,0)),"")</f>
        <v/>
      </c>
      <c r="AI269" s="45"/>
      <c r="AK269" s="135">
        <v>189</v>
      </c>
      <c r="AL269" s="135" t="str">
        <f t="shared" si="8"/>
        <v>189</v>
      </c>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row>
    <row r="270" spans="1:71" ht="35.1" hidden="1" customHeight="1">
      <c r="A270" s="2"/>
      <c r="B270" s="8" t="str">
        <f>+IFERROR(VLOOKUP(#REF!&amp;"-"&amp;ROW()-109,[1]ワークシート!$F$2:$BW$498,6,0),"")</f>
        <v/>
      </c>
      <c r="C270" s="18"/>
      <c r="D270" s="8" t="str">
        <f>+IFERROR(IF(VLOOKUP(#REF!&amp;"-"&amp;ROW()-109,[1]ワークシート!$F$2:$BW$498,7,0)="","",VLOOKUP(#REF!&amp;"-"&amp;ROW()-109,[1]ワークシート!$F$2:$BW$498,7,0)),"")</f>
        <v/>
      </c>
      <c r="E270" s="18"/>
      <c r="F270" s="8" t="str">
        <f>+IFERROR(VLOOKUP(#REF!&amp;"-"&amp;ROW()-109,[1]ワークシート!$F$2:$BW$498,8,0),"")</f>
        <v/>
      </c>
      <c r="G270" s="18"/>
      <c r="H270" s="45" t="str">
        <f>+IFERROR(VLOOKUP(#REF!&amp;"-"&amp;ROW()-109,[1]ワークシート!$F$2:$BW$498,9,0),"")</f>
        <v/>
      </c>
      <c r="I27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70" s="49"/>
      <c r="K270" s="8" t="str">
        <f>+IFERROR(VLOOKUP(#REF!&amp;"-"&amp;ROW()-109,[1]ワークシート!$F$2:$BW$498,16,0),"")</f>
        <v/>
      </c>
      <c r="L270" s="29"/>
      <c r="M270" s="18"/>
      <c r="N270" s="52" t="str">
        <f>+IFERROR(VLOOKUP(#REF!&amp;"-"&amp;ROW()-109,[1]ワークシート!$F$2:$BW$498,21,0),"")</f>
        <v/>
      </c>
      <c r="O270" s="62"/>
      <c r="P270" s="66" t="str">
        <f>+IFERROR(VLOOKUP(#REF!&amp;"-"&amp;ROW()-109,[1]ワークシート!$F$2:$BW$498,22,0),"")</f>
        <v/>
      </c>
      <c r="Q270" s="66"/>
      <c r="R270" s="71" t="str">
        <f>+IFERROR(VLOOKUP(#REF!&amp;"-"&amp;ROW()-109,[1]ワークシート!$F$2:$BW$498,52,0),"")</f>
        <v/>
      </c>
      <c r="S270" s="71"/>
      <c r="T270" s="71"/>
      <c r="U270" s="66" t="str">
        <f>+IFERROR(VLOOKUP(#REF!&amp;"-"&amp;ROW()-109,[1]ワークシート!$F$2:$BW$498,57,0),"")</f>
        <v/>
      </c>
      <c r="V270" s="66"/>
      <c r="W270" s="66" t="str">
        <f>+IFERROR(VLOOKUP(#REF!&amp;"-"&amp;ROW()-109,[1]ワークシート!$F$2:$BW$498,58,0),"")</f>
        <v/>
      </c>
      <c r="X270" s="66"/>
      <c r="Y270" s="66"/>
      <c r="Z270" s="45" t="str">
        <f t="shared" si="6"/>
        <v/>
      </c>
      <c r="AA270" s="45"/>
      <c r="AB270" s="8" t="str">
        <f>+IFERROR(IF(VLOOKUP(#REF!&amp;"-"&amp;ROW()-109,[1]ワークシート!$F$2:$BW$498,10,0)="","",VLOOKUP(#REF!&amp;"-"&amp;ROW()-109,[1]ワークシート!$F$2:$BW$498,10,0)),"")</f>
        <v/>
      </c>
      <c r="AC270" s="18"/>
      <c r="AD270" s="126" t="str">
        <f>+IFERROR(VLOOKUP(#REF!&amp;"-"&amp;ROW()-109,[1]ワークシート!$F$2:$BW$498,62,0),"")</f>
        <v/>
      </c>
      <c r="AE270" s="126"/>
      <c r="AF270" s="45" t="str">
        <f t="shared" si="7"/>
        <v/>
      </c>
      <c r="AG270" s="45"/>
      <c r="AH270" s="45" t="str">
        <f>+IFERROR(IF(VLOOKUP(#REF!&amp;"-"&amp;ROW()-109,[1]ワークシート!$F$2:$BW$498,63,0)="","",VLOOKUP(#REF!&amp;"-"&amp;ROW()-109,[1]ワークシート!$F$2:$BW$498,63,0)),"")</f>
        <v/>
      </c>
      <c r="AI270" s="45"/>
      <c r="AK270" s="135">
        <v>190</v>
      </c>
      <c r="AL270" s="135" t="str">
        <f t="shared" si="8"/>
        <v>190</v>
      </c>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row>
    <row r="271" spans="1:71" ht="35.1" hidden="1" customHeight="1">
      <c r="A271" s="2"/>
      <c r="B271" s="8" t="str">
        <f>+IFERROR(VLOOKUP(#REF!&amp;"-"&amp;ROW()-109,[1]ワークシート!$F$2:$BW$498,6,0),"")</f>
        <v/>
      </c>
      <c r="C271" s="18"/>
      <c r="D271" s="8" t="str">
        <f>+IFERROR(IF(VLOOKUP(#REF!&amp;"-"&amp;ROW()-109,[1]ワークシート!$F$2:$BW$498,7,0)="","",VLOOKUP(#REF!&amp;"-"&amp;ROW()-109,[1]ワークシート!$F$2:$BW$498,7,0)),"")</f>
        <v/>
      </c>
      <c r="E271" s="18"/>
      <c r="F271" s="8" t="str">
        <f>+IFERROR(VLOOKUP(#REF!&amp;"-"&amp;ROW()-109,[1]ワークシート!$F$2:$BW$498,8,0),"")</f>
        <v/>
      </c>
      <c r="G271" s="18"/>
      <c r="H271" s="45" t="str">
        <f>+IFERROR(VLOOKUP(#REF!&amp;"-"&amp;ROW()-109,[1]ワークシート!$F$2:$BW$498,9,0),"")</f>
        <v/>
      </c>
      <c r="I27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71" s="49"/>
      <c r="K271" s="8" t="str">
        <f>+IFERROR(VLOOKUP(#REF!&amp;"-"&amp;ROW()-109,[1]ワークシート!$F$2:$BW$498,16,0),"")</f>
        <v/>
      </c>
      <c r="L271" s="29"/>
      <c r="M271" s="18"/>
      <c r="N271" s="52" t="str">
        <f>+IFERROR(VLOOKUP(#REF!&amp;"-"&amp;ROW()-109,[1]ワークシート!$F$2:$BW$498,21,0),"")</f>
        <v/>
      </c>
      <c r="O271" s="62"/>
      <c r="P271" s="66" t="str">
        <f>+IFERROR(VLOOKUP(#REF!&amp;"-"&amp;ROW()-109,[1]ワークシート!$F$2:$BW$498,22,0),"")</f>
        <v/>
      </c>
      <c r="Q271" s="66"/>
      <c r="R271" s="71" t="str">
        <f>+IFERROR(VLOOKUP(#REF!&amp;"-"&amp;ROW()-109,[1]ワークシート!$F$2:$BW$498,52,0),"")</f>
        <v/>
      </c>
      <c r="S271" s="71"/>
      <c r="T271" s="71"/>
      <c r="U271" s="66" t="str">
        <f>+IFERROR(VLOOKUP(#REF!&amp;"-"&amp;ROW()-109,[1]ワークシート!$F$2:$BW$498,57,0),"")</f>
        <v/>
      </c>
      <c r="V271" s="66"/>
      <c r="W271" s="66" t="str">
        <f>+IFERROR(VLOOKUP(#REF!&amp;"-"&amp;ROW()-109,[1]ワークシート!$F$2:$BW$498,58,0),"")</f>
        <v/>
      </c>
      <c r="X271" s="66"/>
      <c r="Y271" s="66"/>
      <c r="Z271" s="45" t="str">
        <f t="shared" si="6"/>
        <v/>
      </c>
      <c r="AA271" s="45"/>
      <c r="AB271" s="8" t="str">
        <f>+IFERROR(IF(VLOOKUP(#REF!&amp;"-"&amp;ROW()-109,[1]ワークシート!$F$2:$BW$498,10,0)="","",VLOOKUP(#REF!&amp;"-"&amp;ROW()-109,[1]ワークシート!$F$2:$BW$498,10,0)),"")</f>
        <v/>
      </c>
      <c r="AC271" s="18"/>
      <c r="AD271" s="126" t="str">
        <f>+IFERROR(VLOOKUP(#REF!&amp;"-"&amp;ROW()-109,[1]ワークシート!$F$2:$BW$498,62,0),"")</f>
        <v/>
      </c>
      <c r="AE271" s="126"/>
      <c r="AF271" s="45" t="str">
        <f t="shared" si="7"/>
        <v/>
      </c>
      <c r="AG271" s="45"/>
      <c r="AH271" s="45" t="str">
        <f>+IFERROR(IF(VLOOKUP(#REF!&amp;"-"&amp;ROW()-109,[1]ワークシート!$F$2:$BW$498,63,0)="","",VLOOKUP(#REF!&amp;"-"&amp;ROW()-109,[1]ワークシート!$F$2:$BW$498,63,0)),"")</f>
        <v/>
      </c>
      <c r="AI271" s="45"/>
      <c r="AK271" s="135">
        <v>191</v>
      </c>
      <c r="AL271" s="135" t="str">
        <f t="shared" si="8"/>
        <v>191</v>
      </c>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row>
    <row r="272" spans="1:71" ht="35.1" hidden="1" customHeight="1">
      <c r="A272" s="2"/>
      <c r="B272" s="8" t="str">
        <f>+IFERROR(VLOOKUP(#REF!&amp;"-"&amp;ROW()-109,[1]ワークシート!$F$2:$BW$498,6,0),"")</f>
        <v/>
      </c>
      <c r="C272" s="18"/>
      <c r="D272" s="8" t="str">
        <f>+IFERROR(IF(VLOOKUP(#REF!&amp;"-"&amp;ROW()-109,[1]ワークシート!$F$2:$BW$498,7,0)="","",VLOOKUP(#REF!&amp;"-"&amp;ROW()-109,[1]ワークシート!$F$2:$BW$498,7,0)),"")</f>
        <v/>
      </c>
      <c r="E272" s="18"/>
      <c r="F272" s="8" t="str">
        <f>+IFERROR(VLOOKUP(#REF!&amp;"-"&amp;ROW()-109,[1]ワークシート!$F$2:$BW$498,8,0),"")</f>
        <v/>
      </c>
      <c r="G272" s="18"/>
      <c r="H272" s="45" t="str">
        <f>+IFERROR(VLOOKUP(#REF!&amp;"-"&amp;ROW()-109,[1]ワークシート!$F$2:$BW$498,9,0),"")</f>
        <v/>
      </c>
      <c r="I27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72" s="49"/>
      <c r="K272" s="8" t="str">
        <f>+IFERROR(VLOOKUP(#REF!&amp;"-"&amp;ROW()-109,[1]ワークシート!$F$2:$BW$498,16,0),"")</f>
        <v/>
      </c>
      <c r="L272" s="29"/>
      <c r="M272" s="18"/>
      <c r="N272" s="52" t="str">
        <f>+IFERROR(VLOOKUP(#REF!&amp;"-"&amp;ROW()-109,[1]ワークシート!$F$2:$BW$498,21,0),"")</f>
        <v/>
      </c>
      <c r="O272" s="62"/>
      <c r="P272" s="66" t="str">
        <f>+IFERROR(VLOOKUP(#REF!&amp;"-"&amp;ROW()-109,[1]ワークシート!$F$2:$BW$498,22,0),"")</f>
        <v/>
      </c>
      <c r="Q272" s="66"/>
      <c r="R272" s="71" t="str">
        <f>+IFERROR(VLOOKUP(#REF!&amp;"-"&amp;ROW()-109,[1]ワークシート!$F$2:$BW$498,52,0),"")</f>
        <v/>
      </c>
      <c r="S272" s="71"/>
      <c r="T272" s="71"/>
      <c r="U272" s="66" t="str">
        <f>+IFERROR(VLOOKUP(#REF!&amp;"-"&amp;ROW()-109,[1]ワークシート!$F$2:$BW$498,57,0),"")</f>
        <v/>
      </c>
      <c r="V272" s="66"/>
      <c r="W272" s="66" t="str">
        <f>+IFERROR(VLOOKUP(#REF!&amp;"-"&amp;ROW()-109,[1]ワークシート!$F$2:$BW$498,58,0),"")</f>
        <v/>
      </c>
      <c r="X272" s="66"/>
      <c r="Y272" s="66"/>
      <c r="Z272" s="45" t="str">
        <f t="shared" si="6"/>
        <v/>
      </c>
      <c r="AA272" s="45"/>
      <c r="AB272" s="8" t="str">
        <f>+IFERROR(IF(VLOOKUP(#REF!&amp;"-"&amp;ROW()-109,[1]ワークシート!$F$2:$BW$498,10,0)="","",VLOOKUP(#REF!&amp;"-"&amp;ROW()-109,[1]ワークシート!$F$2:$BW$498,10,0)),"")</f>
        <v/>
      </c>
      <c r="AC272" s="18"/>
      <c r="AD272" s="126" t="str">
        <f>+IFERROR(VLOOKUP(#REF!&amp;"-"&amp;ROW()-109,[1]ワークシート!$F$2:$BW$498,62,0),"")</f>
        <v/>
      </c>
      <c r="AE272" s="126"/>
      <c r="AF272" s="45" t="str">
        <f t="shared" si="7"/>
        <v/>
      </c>
      <c r="AG272" s="45"/>
      <c r="AH272" s="45" t="str">
        <f>+IFERROR(IF(VLOOKUP(#REF!&amp;"-"&amp;ROW()-109,[1]ワークシート!$F$2:$BW$498,63,0)="","",VLOOKUP(#REF!&amp;"-"&amp;ROW()-109,[1]ワークシート!$F$2:$BW$498,63,0)),"")</f>
        <v/>
      </c>
      <c r="AI272" s="45"/>
      <c r="AK272" s="135">
        <v>192</v>
      </c>
      <c r="AL272" s="135" t="str">
        <f t="shared" si="8"/>
        <v>192</v>
      </c>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row>
    <row r="273" spans="1:71" ht="35.1" hidden="1" customHeight="1">
      <c r="A273" s="2"/>
      <c r="B273" s="8" t="str">
        <f>+IFERROR(VLOOKUP(#REF!&amp;"-"&amp;ROW()-109,[1]ワークシート!$F$2:$BW$498,6,0),"")</f>
        <v/>
      </c>
      <c r="C273" s="18"/>
      <c r="D273" s="8" t="str">
        <f>+IFERROR(IF(VLOOKUP(#REF!&amp;"-"&amp;ROW()-109,[1]ワークシート!$F$2:$BW$498,7,0)="","",VLOOKUP(#REF!&amp;"-"&amp;ROW()-109,[1]ワークシート!$F$2:$BW$498,7,0)),"")</f>
        <v/>
      </c>
      <c r="E273" s="18"/>
      <c r="F273" s="8" t="str">
        <f>+IFERROR(VLOOKUP(#REF!&amp;"-"&amp;ROW()-109,[1]ワークシート!$F$2:$BW$498,8,0),"")</f>
        <v/>
      </c>
      <c r="G273" s="18"/>
      <c r="H273" s="45" t="str">
        <f>+IFERROR(VLOOKUP(#REF!&amp;"-"&amp;ROW()-109,[1]ワークシート!$F$2:$BW$498,9,0),"")</f>
        <v/>
      </c>
      <c r="I27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73" s="49"/>
      <c r="K273" s="8" t="str">
        <f>+IFERROR(VLOOKUP(#REF!&amp;"-"&amp;ROW()-109,[1]ワークシート!$F$2:$BW$498,16,0),"")</f>
        <v/>
      </c>
      <c r="L273" s="29"/>
      <c r="M273" s="18"/>
      <c r="N273" s="52" t="str">
        <f>+IFERROR(VLOOKUP(#REF!&amp;"-"&amp;ROW()-109,[1]ワークシート!$F$2:$BW$498,21,0),"")</f>
        <v/>
      </c>
      <c r="O273" s="62"/>
      <c r="P273" s="66" t="str">
        <f>+IFERROR(VLOOKUP(#REF!&amp;"-"&amp;ROW()-109,[1]ワークシート!$F$2:$BW$498,22,0),"")</f>
        <v/>
      </c>
      <c r="Q273" s="66"/>
      <c r="R273" s="71" t="str">
        <f>+IFERROR(VLOOKUP(#REF!&amp;"-"&amp;ROW()-109,[1]ワークシート!$F$2:$BW$498,52,0),"")</f>
        <v/>
      </c>
      <c r="S273" s="71"/>
      <c r="T273" s="71"/>
      <c r="U273" s="66" t="str">
        <f>+IFERROR(VLOOKUP(#REF!&amp;"-"&amp;ROW()-109,[1]ワークシート!$F$2:$BW$498,57,0),"")</f>
        <v/>
      </c>
      <c r="V273" s="66"/>
      <c r="W273" s="66" t="str">
        <f>+IFERROR(VLOOKUP(#REF!&amp;"-"&amp;ROW()-109,[1]ワークシート!$F$2:$BW$498,58,0),"")</f>
        <v/>
      </c>
      <c r="X273" s="66"/>
      <c r="Y273" s="66"/>
      <c r="Z273" s="45" t="str">
        <f t="shared" ref="Z273:Z336" si="9">IF(AD273="","",IF(AD273=0,"使用貸借権","賃借権"))</f>
        <v/>
      </c>
      <c r="AA273" s="45"/>
      <c r="AB273" s="8" t="str">
        <f>+IFERROR(IF(VLOOKUP(#REF!&amp;"-"&amp;ROW()-109,[1]ワークシート!$F$2:$BW$498,10,0)="","",VLOOKUP(#REF!&amp;"-"&amp;ROW()-109,[1]ワークシート!$F$2:$BW$498,10,0)),"")</f>
        <v/>
      </c>
      <c r="AC273" s="18"/>
      <c r="AD273" s="126" t="str">
        <f>+IFERROR(VLOOKUP(#REF!&amp;"-"&amp;ROW()-109,[1]ワークシート!$F$2:$BW$498,62,0),"")</f>
        <v/>
      </c>
      <c r="AE273" s="126"/>
      <c r="AF273" s="45" t="str">
        <f t="shared" ref="AF273:AF336" si="10">IF(Z273="","",IF(Z273="使用貸借権","-","口座引落　１２月"))</f>
        <v/>
      </c>
      <c r="AG273" s="45"/>
      <c r="AH273" s="45" t="str">
        <f>+IFERROR(IF(VLOOKUP(#REF!&amp;"-"&amp;ROW()-109,[1]ワークシート!$F$2:$BW$498,63,0)="","",VLOOKUP(#REF!&amp;"-"&amp;ROW()-109,[1]ワークシート!$F$2:$BW$498,63,0)),"")</f>
        <v/>
      </c>
      <c r="AI273" s="45"/>
      <c r="AK273" s="135">
        <v>193</v>
      </c>
      <c r="AL273" s="135" t="str">
        <f t="shared" si="8"/>
        <v>193</v>
      </c>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row>
    <row r="274" spans="1:71" ht="35.1" hidden="1" customHeight="1">
      <c r="A274" s="2"/>
      <c r="B274" s="8" t="str">
        <f>+IFERROR(VLOOKUP(#REF!&amp;"-"&amp;ROW()-109,[1]ワークシート!$F$2:$BW$498,6,0),"")</f>
        <v/>
      </c>
      <c r="C274" s="18"/>
      <c r="D274" s="8" t="str">
        <f>+IFERROR(IF(VLOOKUP(#REF!&amp;"-"&amp;ROW()-109,[1]ワークシート!$F$2:$BW$498,7,0)="","",VLOOKUP(#REF!&amp;"-"&amp;ROW()-109,[1]ワークシート!$F$2:$BW$498,7,0)),"")</f>
        <v/>
      </c>
      <c r="E274" s="18"/>
      <c r="F274" s="8" t="str">
        <f>+IFERROR(VLOOKUP(#REF!&amp;"-"&amp;ROW()-109,[1]ワークシート!$F$2:$BW$498,8,0),"")</f>
        <v/>
      </c>
      <c r="G274" s="18"/>
      <c r="H274" s="45" t="str">
        <f>+IFERROR(VLOOKUP(#REF!&amp;"-"&amp;ROW()-109,[1]ワークシート!$F$2:$BW$498,9,0),"")</f>
        <v/>
      </c>
      <c r="I27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74" s="49"/>
      <c r="K274" s="8" t="str">
        <f>+IFERROR(VLOOKUP(#REF!&amp;"-"&amp;ROW()-109,[1]ワークシート!$F$2:$BW$498,16,0),"")</f>
        <v/>
      </c>
      <c r="L274" s="29"/>
      <c r="M274" s="18"/>
      <c r="N274" s="52" t="str">
        <f>+IFERROR(VLOOKUP(#REF!&amp;"-"&amp;ROW()-109,[1]ワークシート!$F$2:$BW$498,21,0),"")</f>
        <v/>
      </c>
      <c r="O274" s="62"/>
      <c r="P274" s="66" t="str">
        <f>+IFERROR(VLOOKUP(#REF!&amp;"-"&amp;ROW()-109,[1]ワークシート!$F$2:$BW$498,22,0),"")</f>
        <v/>
      </c>
      <c r="Q274" s="66"/>
      <c r="R274" s="71" t="str">
        <f>+IFERROR(VLOOKUP(#REF!&amp;"-"&amp;ROW()-109,[1]ワークシート!$F$2:$BW$498,52,0),"")</f>
        <v/>
      </c>
      <c r="S274" s="71"/>
      <c r="T274" s="71"/>
      <c r="U274" s="66" t="str">
        <f>+IFERROR(VLOOKUP(#REF!&amp;"-"&amp;ROW()-109,[1]ワークシート!$F$2:$BW$498,57,0),"")</f>
        <v/>
      </c>
      <c r="V274" s="66"/>
      <c r="W274" s="66" t="str">
        <f>+IFERROR(VLOOKUP(#REF!&amp;"-"&amp;ROW()-109,[1]ワークシート!$F$2:$BW$498,58,0),"")</f>
        <v/>
      </c>
      <c r="X274" s="66"/>
      <c r="Y274" s="66"/>
      <c r="Z274" s="45" t="str">
        <f t="shared" si="9"/>
        <v/>
      </c>
      <c r="AA274" s="45"/>
      <c r="AB274" s="8" t="str">
        <f>+IFERROR(IF(VLOOKUP(#REF!&amp;"-"&amp;ROW()-109,[1]ワークシート!$F$2:$BW$498,10,0)="","",VLOOKUP(#REF!&amp;"-"&amp;ROW()-109,[1]ワークシート!$F$2:$BW$498,10,0)),"")</f>
        <v/>
      </c>
      <c r="AC274" s="18"/>
      <c r="AD274" s="126" t="str">
        <f>+IFERROR(VLOOKUP(#REF!&amp;"-"&amp;ROW()-109,[1]ワークシート!$F$2:$BW$498,62,0),"")</f>
        <v/>
      </c>
      <c r="AE274" s="126"/>
      <c r="AF274" s="45" t="str">
        <f t="shared" si="10"/>
        <v/>
      </c>
      <c r="AG274" s="45"/>
      <c r="AH274" s="45" t="str">
        <f>+IFERROR(IF(VLOOKUP(#REF!&amp;"-"&amp;ROW()-109,[1]ワークシート!$F$2:$BW$498,63,0)="","",VLOOKUP(#REF!&amp;"-"&amp;ROW()-109,[1]ワークシート!$F$2:$BW$498,63,0)),"")</f>
        <v/>
      </c>
      <c r="AI274" s="45"/>
      <c r="AK274" s="135">
        <v>194</v>
      </c>
      <c r="AL274" s="135" t="str">
        <f t="shared" ref="AL274:AL337" si="11">+$N$3&amp;AK274</f>
        <v>194</v>
      </c>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row>
    <row r="275" spans="1:71" ht="35.1" hidden="1" customHeight="1">
      <c r="A275" s="2"/>
      <c r="B275" s="8" t="str">
        <f>+IFERROR(VLOOKUP(#REF!&amp;"-"&amp;ROW()-109,[1]ワークシート!$F$2:$BW$498,6,0),"")</f>
        <v/>
      </c>
      <c r="C275" s="18"/>
      <c r="D275" s="8" t="str">
        <f>+IFERROR(IF(VLOOKUP(#REF!&amp;"-"&amp;ROW()-109,[1]ワークシート!$F$2:$BW$498,7,0)="","",VLOOKUP(#REF!&amp;"-"&amp;ROW()-109,[1]ワークシート!$F$2:$BW$498,7,0)),"")</f>
        <v/>
      </c>
      <c r="E275" s="18"/>
      <c r="F275" s="8" t="str">
        <f>+IFERROR(VLOOKUP(#REF!&amp;"-"&amp;ROW()-109,[1]ワークシート!$F$2:$BW$498,8,0),"")</f>
        <v/>
      </c>
      <c r="G275" s="18"/>
      <c r="H275" s="45" t="str">
        <f>+IFERROR(VLOOKUP(#REF!&amp;"-"&amp;ROW()-109,[1]ワークシート!$F$2:$BW$498,9,0),"")</f>
        <v/>
      </c>
      <c r="I27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75" s="49"/>
      <c r="K275" s="8" t="str">
        <f>+IFERROR(VLOOKUP(#REF!&amp;"-"&amp;ROW()-109,[1]ワークシート!$F$2:$BW$498,16,0),"")</f>
        <v/>
      </c>
      <c r="L275" s="29"/>
      <c r="M275" s="18"/>
      <c r="N275" s="52" t="str">
        <f>+IFERROR(VLOOKUP(#REF!&amp;"-"&amp;ROW()-109,[1]ワークシート!$F$2:$BW$498,21,0),"")</f>
        <v/>
      </c>
      <c r="O275" s="62"/>
      <c r="P275" s="66" t="str">
        <f>+IFERROR(VLOOKUP(#REF!&amp;"-"&amp;ROW()-109,[1]ワークシート!$F$2:$BW$498,22,0),"")</f>
        <v/>
      </c>
      <c r="Q275" s="66"/>
      <c r="R275" s="71" t="str">
        <f>+IFERROR(VLOOKUP(#REF!&amp;"-"&amp;ROW()-109,[1]ワークシート!$F$2:$BW$498,52,0),"")</f>
        <v/>
      </c>
      <c r="S275" s="71"/>
      <c r="T275" s="71"/>
      <c r="U275" s="66" t="str">
        <f>+IFERROR(VLOOKUP(#REF!&amp;"-"&amp;ROW()-109,[1]ワークシート!$F$2:$BW$498,57,0),"")</f>
        <v/>
      </c>
      <c r="V275" s="66"/>
      <c r="W275" s="66" t="str">
        <f>+IFERROR(VLOOKUP(#REF!&amp;"-"&amp;ROW()-109,[1]ワークシート!$F$2:$BW$498,58,0),"")</f>
        <v/>
      </c>
      <c r="X275" s="66"/>
      <c r="Y275" s="66"/>
      <c r="Z275" s="45" t="str">
        <f t="shared" si="9"/>
        <v/>
      </c>
      <c r="AA275" s="45"/>
      <c r="AB275" s="8" t="str">
        <f>+IFERROR(IF(VLOOKUP(#REF!&amp;"-"&amp;ROW()-109,[1]ワークシート!$F$2:$BW$498,10,0)="","",VLOOKUP(#REF!&amp;"-"&amp;ROW()-109,[1]ワークシート!$F$2:$BW$498,10,0)),"")</f>
        <v/>
      </c>
      <c r="AC275" s="18"/>
      <c r="AD275" s="126" t="str">
        <f>+IFERROR(VLOOKUP(#REF!&amp;"-"&amp;ROW()-109,[1]ワークシート!$F$2:$BW$498,62,0),"")</f>
        <v/>
      </c>
      <c r="AE275" s="126"/>
      <c r="AF275" s="45" t="str">
        <f t="shared" si="10"/>
        <v/>
      </c>
      <c r="AG275" s="45"/>
      <c r="AH275" s="45" t="str">
        <f>+IFERROR(IF(VLOOKUP(#REF!&amp;"-"&amp;ROW()-109,[1]ワークシート!$F$2:$BW$498,63,0)="","",VLOOKUP(#REF!&amp;"-"&amp;ROW()-109,[1]ワークシート!$F$2:$BW$498,63,0)),"")</f>
        <v/>
      </c>
      <c r="AI275" s="45"/>
      <c r="AK275" s="135">
        <v>195</v>
      </c>
      <c r="AL275" s="135" t="str">
        <f t="shared" si="11"/>
        <v>195</v>
      </c>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row>
    <row r="276" spans="1:71" ht="35.1" hidden="1" customHeight="1">
      <c r="A276" s="2"/>
      <c r="B276" s="8" t="str">
        <f>+IFERROR(VLOOKUP(#REF!&amp;"-"&amp;ROW()-109,[1]ワークシート!$F$2:$BW$498,6,0),"")</f>
        <v/>
      </c>
      <c r="C276" s="18"/>
      <c r="D276" s="8" t="str">
        <f>+IFERROR(IF(VLOOKUP(#REF!&amp;"-"&amp;ROW()-109,[1]ワークシート!$F$2:$BW$498,7,0)="","",VLOOKUP(#REF!&amp;"-"&amp;ROW()-109,[1]ワークシート!$F$2:$BW$498,7,0)),"")</f>
        <v/>
      </c>
      <c r="E276" s="18"/>
      <c r="F276" s="8" t="str">
        <f>+IFERROR(VLOOKUP(#REF!&amp;"-"&amp;ROW()-109,[1]ワークシート!$F$2:$BW$498,8,0),"")</f>
        <v/>
      </c>
      <c r="G276" s="18"/>
      <c r="H276" s="45" t="str">
        <f>+IFERROR(VLOOKUP(#REF!&amp;"-"&amp;ROW()-109,[1]ワークシート!$F$2:$BW$498,9,0),"")</f>
        <v/>
      </c>
      <c r="I27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76" s="49"/>
      <c r="K276" s="8" t="str">
        <f>+IFERROR(VLOOKUP(#REF!&amp;"-"&amp;ROW()-109,[1]ワークシート!$F$2:$BW$498,16,0),"")</f>
        <v/>
      </c>
      <c r="L276" s="29"/>
      <c r="M276" s="18"/>
      <c r="N276" s="52" t="str">
        <f>+IFERROR(VLOOKUP(#REF!&amp;"-"&amp;ROW()-109,[1]ワークシート!$F$2:$BW$498,21,0),"")</f>
        <v/>
      </c>
      <c r="O276" s="62"/>
      <c r="P276" s="66" t="str">
        <f>+IFERROR(VLOOKUP(#REF!&amp;"-"&amp;ROW()-109,[1]ワークシート!$F$2:$BW$498,22,0),"")</f>
        <v/>
      </c>
      <c r="Q276" s="66"/>
      <c r="R276" s="71" t="str">
        <f>+IFERROR(VLOOKUP(#REF!&amp;"-"&amp;ROW()-109,[1]ワークシート!$F$2:$BW$498,52,0),"")</f>
        <v/>
      </c>
      <c r="S276" s="71"/>
      <c r="T276" s="71"/>
      <c r="U276" s="66" t="str">
        <f>+IFERROR(VLOOKUP(#REF!&amp;"-"&amp;ROW()-109,[1]ワークシート!$F$2:$BW$498,57,0),"")</f>
        <v/>
      </c>
      <c r="V276" s="66"/>
      <c r="W276" s="66" t="str">
        <f>+IFERROR(VLOOKUP(#REF!&amp;"-"&amp;ROW()-109,[1]ワークシート!$F$2:$BW$498,58,0),"")</f>
        <v/>
      </c>
      <c r="X276" s="66"/>
      <c r="Y276" s="66"/>
      <c r="Z276" s="45" t="str">
        <f t="shared" si="9"/>
        <v/>
      </c>
      <c r="AA276" s="45"/>
      <c r="AB276" s="8" t="str">
        <f>+IFERROR(IF(VLOOKUP(#REF!&amp;"-"&amp;ROW()-109,[1]ワークシート!$F$2:$BW$498,10,0)="","",VLOOKUP(#REF!&amp;"-"&amp;ROW()-109,[1]ワークシート!$F$2:$BW$498,10,0)),"")</f>
        <v/>
      </c>
      <c r="AC276" s="18"/>
      <c r="AD276" s="126" t="str">
        <f>+IFERROR(VLOOKUP(#REF!&amp;"-"&amp;ROW()-109,[1]ワークシート!$F$2:$BW$498,62,0),"")</f>
        <v/>
      </c>
      <c r="AE276" s="126"/>
      <c r="AF276" s="45" t="str">
        <f t="shared" si="10"/>
        <v/>
      </c>
      <c r="AG276" s="45"/>
      <c r="AH276" s="45" t="str">
        <f>+IFERROR(IF(VLOOKUP(#REF!&amp;"-"&amp;ROW()-109,[1]ワークシート!$F$2:$BW$498,63,0)="","",VLOOKUP(#REF!&amp;"-"&amp;ROW()-109,[1]ワークシート!$F$2:$BW$498,63,0)),"")</f>
        <v/>
      </c>
      <c r="AI276" s="45"/>
      <c r="AK276" s="135">
        <v>196</v>
      </c>
      <c r="AL276" s="135" t="str">
        <f t="shared" si="11"/>
        <v>196</v>
      </c>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row>
    <row r="277" spans="1:71" ht="35.1" hidden="1" customHeight="1">
      <c r="A277" s="2"/>
      <c r="B277" s="8" t="str">
        <f>+IFERROR(VLOOKUP(#REF!&amp;"-"&amp;ROW()-109,[1]ワークシート!$F$2:$BW$498,6,0),"")</f>
        <v/>
      </c>
      <c r="C277" s="18"/>
      <c r="D277" s="8" t="str">
        <f>+IFERROR(IF(VLOOKUP(#REF!&amp;"-"&amp;ROW()-109,[1]ワークシート!$F$2:$BW$498,7,0)="","",VLOOKUP(#REF!&amp;"-"&amp;ROW()-109,[1]ワークシート!$F$2:$BW$498,7,0)),"")</f>
        <v/>
      </c>
      <c r="E277" s="18"/>
      <c r="F277" s="8" t="str">
        <f>+IFERROR(VLOOKUP(#REF!&amp;"-"&amp;ROW()-109,[1]ワークシート!$F$2:$BW$498,8,0),"")</f>
        <v/>
      </c>
      <c r="G277" s="18"/>
      <c r="H277" s="45" t="str">
        <f>+IFERROR(VLOOKUP(#REF!&amp;"-"&amp;ROW()-109,[1]ワークシート!$F$2:$BW$498,9,0),"")</f>
        <v/>
      </c>
      <c r="I27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77" s="49"/>
      <c r="K277" s="8" t="str">
        <f>+IFERROR(VLOOKUP(#REF!&amp;"-"&amp;ROW()-109,[1]ワークシート!$F$2:$BW$498,16,0),"")</f>
        <v/>
      </c>
      <c r="L277" s="29"/>
      <c r="M277" s="18"/>
      <c r="N277" s="52" t="str">
        <f>+IFERROR(VLOOKUP(#REF!&amp;"-"&amp;ROW()-109,[1]ワークシート!$F$2:$BW$498,21,0),"")</f>
        <v/>
      </c>
      <c r="O277" s="62"/>
      <c r="P277" s="66" t="str">
        <f>+IFERROR(VLOOKUP(#REF!&amp;"-"&amp;ROW()-109,[1]ワークシート!$F$2:$BW$498,22,0),"")</f>
        <v/>
      </c>
      <c r="Q277" s="66"/>
      <c r="R277" s="71" t="str">
        <f>+IFERROR(VLOOKUP(#REF!&amp;"-"&amp;ROW()-109,[1]ワークシート!$F$2:$BW$498,52,0),"")</f>
        <v/>
      </c>
      <c r="S277" s="71"/>
      <c r="T277" s="71"/>
      <c r="U277" s="66" t="str">
        <f>+IFERROR(VLOOKUP(#REF!&amp;"-"&amp;ROW()-109,[1]ワークシート!$F$2:$BW$498,57,0),"")</f>
        <v/>
      </c>
      <c r="V277" s="66"/>
      <c r="W277" s="66" t="str">
        <f>+IFERROR(VLOOKUP(#REF!&amp;"-"&amp;ROW()-109,[1]ワークシート!$F$2:$BW$498,58,0),"")</f>
        <v/>
      </c>
      <c r="X277" s="66"/>
      <c r="Y277" s="66"/>
      <c r="Z277" s="45" t="str">
        <f t="shared" si="9"/>
        <v/>
      </c>
      <c r="AA277" s="45"/>
      <c r="AB277" s="8" t="str">
        <f>+IFERROR(IF(VLOOKUP(#REF!&amp;"-"&amp;ROW()-109,[1]ワークシート!$F$2:$BW$498,10,0)="","",VLOOKUP(#REF!&amp;"-"&amp;ROW()-109,[1]ワークシート!$F$2:$BW$498,10,0)),"")</f>
        <v/>
      </c>
      <c r="AC277" s="18"/>
      <c r="AD277" s="126" t="str">
        <f>+IFERROR(VLOOKUP(#REF!&amp;"-"&amp;ROW()-109,[1]ワークシート!$F$2:$BW$498,62,0),"")</f>
        <v/>
      </c>
      <c r="AE277" s="126"/>
      <c r="AF277" s="45" t="str">
        <f t="shared" si="10"/>
        <v/>
      </c>
      <c r="AG277" s="45"/>
      <c r="AH277" s="45" t="str">
        <f>+IFERROR(IF(VLOOKUP(#REF!&amp;"-"&amp;ROW()-109,[1]ワークシート!$F$2:$BW$498,63,0)="","",VLOOKUP(#REF!&amp;"-"&amp;ROW()-109,[1]ワークシート!$F$2:$BW$498,63,0)),"")</f>
        <v/>
      </c>
      <c r="AI277" s="45"/>
      <c r="AK277" s="135">
        <v>197</v>
      </c>
      <c r="AL277" s="135" t="str">
        <f t="shared" si="11"/>
        <v>197</v>
      </c>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row>
    <row r="278" spans="1:71" ht="35.1" hidden="1" customHeight="1">
      <c r="A278" s="2"/>
      <c r="B278" s="8" t="str">
        <f>+IFERROR(VLOOKUP(#REF!&amp;"-"&amp;ROW()-109,[1]ワークシート!$F$2:$BW$498,6,0),"")</f>
        <v/>
      </c>
      <c r="C278" s="18"/>
      <c r="D278" s="8" t="str">
        <f>+IFERROR(IF(VLOOKUP(#REF!&amp;"-"&amp;ROW()-109,[1]ワークシート!$F$2:$BW$498,7,0)="","",VLOOKUP(#REF!&amp;"-"&amp;ROW()-109,[1]ワークシート!$F$2:$BW$498,7,0)),"")</f>
        <v/>
      </c>
      <c r="E278" s="18"/>
      <c r="F278" s="8" t="str">
        <f>+IFERROR(VLOOKUP(#REF!&amp;"-"&amp;ROW()-109,[1]ワークシート!$F$2:$BW$498,8,0),"")</f>
        <v/>
      </c>
      <c r="G278" s="18"/>
      <c r="H278" s="45" t="str">
        <f>+IFERROR(VLOOKUP(#REF!&amp;"-"&amp;ROW()-109,[1]ワークシート!$F$2:$BW$498,9,0),"")</f>
        <v/>
      </c>
      <c r="I27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78" s="49"/>
      <c r="K278" s="8" t="str">
        <f>+IFERROR(VLOOKUP(#REF!&amp;"-"&amp;ROW()-109,[1]ワークシート!$F$2:$BW$498,16,0),"")</f>
        <v/>
      </c>
      <c r="L278" s="29"/>
      <c r="M278" s="18"/>
      <c r="N278" s="52" t="str">
        <f>+IFERROR(VLOOKUP(#REF!&amp;"-"&amp;ROW()-109,[1]ワークシート!$F$2:$BW$498,21,0),"")</f>
        <v/>
      </c>
      <c r="O278" s="62"/>
      <c r="P278" s="66" t="str">
        <f>+IFERROR(VLOOKUP(#REF!&amp;"-"&amp;ROW()-109,[1]ワークシート!$F$2:$BW$498,22,0),"")</f>
        <v/>
      </c>
      <c r="Q278" s="66"/>
      <c r="R278" s="71" t="str">
        <f>+IFERROR(VLOOKUP(#REF!&amp;"-"&amp;ROW()-109,[1]ワークシート!$F$2:$BW$498,52,0),"")</f>
        <v/>
      </c>
      <c r="S278" s="71"/>
      <c r="T278" s="71"/>
      <c r="U278" s="66" t="str">
        <f>+IFERROR(VLOOKUP(#REF!&amp;"-"&amp;ROW()-109,[1]ワークシート!$F$2:$BW$498,57,0),"")</f>
        <v/>
      </c>
      <c r="V278" s="66"/>
      <c r="W278" s="66" t="str">
        <f>+IFERROR(VLOOKUP(#REF!&amp;"-"&amp;ROW()-109,[1]ワークシート!$F$2:$BW$498,58,0),"")</f>
        <v/>
      </c>
      <c r="X278" s="66"/>
      <c r="Y278" s="66"/>
      <c r="Z278" s="45" t="str">
        <f t="shared" si="9"/>
        <v/>
      </c>
      <c r="AA278" s="45"/>
      <c r="AB278" s="8" t="str">
        <f>+IFERROR(IF(VLOOKUP(#REF!&amp;"-"&amp;ROW()-109,[1]ワークシート!$F$2:$BW$498,10,0)="","",VLOOKUP(#REF!&amp;"-"&amp;ROW()-109,[1]ワークシート!$F$2:$BW$498,10,0)),"")</f>
        <v/>
      </c>
      <c r="AC278" s="18"/>
      <c r="AD278" s="126" t="str">
        <f>+IFERROR(VLOOKUP(#REF!&amp;"-"&amp;ROW()-109,[1]ワークシート!$F$2:$BW$498,62,0),"")</f>
        <v/>
      </c>
      <c r="AE278" s="126"/>
      <c r="AF278" s="45" t="str">
        <f t="shared" si="10"/>
        <v/>
      </c>
      <c r="AG278" s="45"/>
      <c r="AH278" s="45" t="str">
        <f>+IFERROR(IF(VLOOKUP(#REF!&amp;"-"&amp;ROW()-109,[1]ワークシート!$F$2:$BW$498,63,0)="","",VLOOKUP(#REF!&amp;"-"&amp;ROW()-109,[1]ワークシート!$F$2:$BW$498,63,0)),"")</f>
        <v/>
      </c>
      <c r="AI278" s="45"/>
      <c r="AK278" s="135">
        <v>198</v>
      </c>
      <c r="AL278" s="135" t="str">
        <f t="shared" si="11"/>
        <v>198</v>
      </c>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row>
    <row r="279" spans="1:71" ht="35.1" hidden="1" customHeight="1">
      <c r="A279" s="2"/>
      <c r="B279" s="8" t="str">
        <f>+IFERROR(VLOOKUP(#REF!&amp;"-"&amp;ROW()-109,[1]ワークシート!$F$2:$BW$498,6,0),"")</f>
        <v/>
      </c>
      <c r="C279" s="18"/>
      <c r="D279" s="8" t="str">
        <f>+IFERROR(IF(VLOOKUP(#REF!&amp;"-"&amp;ROW()-109,[1]ワークシート!$F$2:$BW$498,7,0)="","",VLOOKUP(#REF!&amp;"-"&amp;ROW()-109,[1]ワークシート!$F$2:$BW$498,7,0)),"")</f>
        <v/>
      </c>
      <c r="E279" s="18"/>
      <c r="F279" s="8" t="str">
        <f>+IFERROR(VLOOKUP(#REF!&amp;"-"&amp;ROW()-109,[1]ワークシート!$F$2:$BW$498,8,0),"")</f>
        <v/>
      </c>
      <c r="G279" s="18"/>
      <c r="H279" s="45" t="str">
        <f>+IFERROR(VLOOKUP(#REF!&amp;"-"&amp;ROW()-109,[1]ワークシート!$F$2:$BW$498,9,0),"")</f>
        <v/>
      </c>
      <c r="I27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79" s="49"/>
      <c r="K279" s="8" t="str">
        <f>+IFERROR(VLOOKUP(#REF!&amp;"-"&amp;ROW()-109,[1]ワークシート!$F$2:$BW$498,16,0),"")</f>
        <v/>
      </c>
      <c r="L279" s="29"/>
      <c r="M279" s="18"/>
      <c r="N279" s="52" t="str">
        <f>+IFERROR(VLOOKUP(#REF!&amp;"-"&amp;ROW()-109,[1]ワークシート!$F$2:$BW$498,21,0),"")</f>
        <v/>
      </c>
      <c r="O279" s="62"/>
      <c r="P279" s="66" t="str">
        <f>+IFERROR(VLOOKUP(#REF!&amp;"-"&amp;ROW()-109,[1]ワークシート!$F$2:$BW$498,22,0),"")</f>
        <v/>
      </c>
      <c r="Q279" s="66"/>
      <c r="R279" s="71" t="str">
        <f>+IFERROR(VLOOKUP(#REF!&amp;"-"&amp;ROW()-109,[1]ワークシート!$F$2:$BW$498,52,0),"")</f>
        <v/>
      </c>
      <c r="S279" s="71"/>
      <c r="T279" s="71"/>
      <c r="U279" s="66" t="str">
        <f>+IFERROR(VLOOKUP(#REF!&amp;"-"&amp;ROW()-109,[1]ワークシート!$F$2:$BW$498,57,0),"")</f>
        <v/>
      </c>
      <c r="V279" s="66"/>
      <c r="W279" s="66" t="str">
        <f>+IFERROR(VLOOKUP(#REF!&amp;"-"&amp;ROW()-109,[1]ワークシート!$F$2:$BW$498,58,0),"")</f>
        <v/>
      </c>
      <c r="X279" s="66"/>
      <c r="Y279" s="66"/>
      <c r="Z279" s="45" t="str">
        <f t="shared" si="9"/>
        <v/>
      </c>
      <c r="AA279" s="45"/>
      <c r="AB279" s="8" t="str">
        <f>+IFERROR(IF(VLOOKUP(#REF!&amp;"-"&amp;ROW()-109,[1]ワークシート!$F$2:$BW$498,10,0)="","",VLOOKUP(#REF!&amp;"-"&amp;ROW()-109,[1]ワークシート!$F$2:$BW$498,10,0)),"")</f>
        <v/>
      </c>
      <c r="AC279" s="18"/>
      <c r="AD279" s="126" t="str">
        <f>+IFERROR(VLOOKUP(#REF!&amp;"-"&amp;ROW()-109,[1]ワークシート!$F$2:$BW$498,62,0),"")</f>
        <v/>
      </c>
      <c r="AE279" s="126"/>
      <c r="AF279" s="45" t="str">
        <f t="shared" si="10"/>
        <v/>
      </c>
      <c r="AG279" s="45"/>
      <c r="AH279" s="45" t="str">
        <f>+IFERROR(IF(VLOOKUP(#REF!&amp;"-"&amp;ROW()-109,[1]ワークシート!$F$2:$BW$498,63,0)="","",VLOOKUP(#REF!&amp;"-"&amp;ROW()-109,[1]ワークシート!$F$2:$BW$498,63,0)),"")</f>
        <v/>
      </c>
      <c r="AI279" s="45"/>
      <c r="AK279" s="135">
        <v>199</v>
      </c>
      <c r="AL279" s="135" t="str">
        <f t="shared" si="11"/>
        <v>199</v>
      </c>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row>
    <row r="280" spans="1:71" ht="35.1" hidden="1" customHeight="1">
      <c r="A280" s="2"/>
      <c r="B280" s="8" t="str">
        <f>+IFERROR(VLOOKUP(#REF!&amp;"-"&amp;ROW()-109,[1]ワークシート!$F$2:$BW$498,6,0),"")</f>
        <v/>
      </c>
      <c r="C280" s="18"/>
      <c r="D280" s="8" t="str">
        <f>+IFERROR(IF(VLOOKUP(#REF!&amp;"-"&amp;ROW()-109,[1]ワークシート!$F$2:$BW$498,7,0)="","",VLOOKUP(#REF!&amp;"-"&amp;ROW()-109,[1]ワークシート!$F$2:$BW$498,7,0)),"")</f>
        <v/>
      </c>
      <c r="E280" s="18"/>
      <c r="F280" s="8" t="str">
        <f>+IFERROR(VLOOKUP(#REF!&amp;"-"&amp;ROW()-109,[1]ワークシート!$F$2:$BW$498,8,0),"")</f>
        <v/>
      </c>
      <c r="G280" s="18"/>
      <c r="H280" s="45" t="str">
        <f>+IFERROR(VLOOKUP(#REF!&amp;"-"&amp;ROW()-109,[1]ワークシート!$F$2:$BW$498,9,0),"")</f>
        <v/>
      </c>
      <c r="I28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80" s="49"/>
      <c r="K280" s="8" t="str">
        <f>+IFERROR(VLOOKUP(#REF!&amp;"-"&amp;ROW()-109,[1]ワークシート!$F$2:$BW$498,16,0),"")</f>
        <v/>
      </c>
      <c r="L280" s="29"/>
      <c r="M280" s="18"/>
      <c r="N280" s="52" t="str">
        <f>+IFERROR(VLOOKUP(#REF!&amp;"-"&amp;ROW()-109,[1]ワークシート!$F$2:$BW$498,21,0),"")</f>
        <v/>
      </c>
      <c r="O280" s="62"/>
      <c r="P280" s="66" t="str">
        <f>+IFERROR(VLOOKUP(#REF!&amp;"-"&amp;ROW()-109,[1]ワークシート!$F$2:$BW$498,22,0),"")</f>
        <v/>
      </c>
      <c r="Q280" s="66"/>
      <c r="R280" s="71" t="str">
        <f>+IFERROR(VLOOKUP(#REF!&amp;"-"&amp;ROW()-109,[1]ワークシート!$F$2:$BW$498,52,0),"")</f>
        <v/>
      </c>
      <c r="S280" s="71"/>
      <c r="T280" s="71"/>
      <c r="U280" s="66" t="str">
        <f>+IFERROR(VLOOKUP(#REF!&amp;"-"&amp;ROW()-109,[1]ワークシート!$F$2:$BW$498,57,0),"")</f>
        <v/>
      </c>
      <c r="V280" s="66"/>
      <c r="W280" s="66" t="str">
        <f>+IFERROR(VLOOKUP(#REF!&amp;"-"&amp;ROW()-109,[1]ワークシート!$F$2:$BW$498,58,0),"")</f>
        <v/>
      </c>
      <c r="X280" s="66"/>
      <c r="Y280" s="66"/>
      <c r="Z280" s="45" t="str">
        <f t="shared" si="9"/>
        <v/>
      </c>
      <c r="AA280" s="45"/>
      <c r="AB280" s="8" t="str">
        <f>+IFERROR(IF(VLOOKUP(#REF!&amp;"-"&amp;ROW()-109,[1]ワークシート!$F$2:$BW$498,10,0)="","",VLOOKUP(#REF!&amp;"-"&amp;ROW()-109,[1]ワークシート!$F$2:$BW$498,10,0)),"")</f>
        <v/>
      </c>
      <c r="AC280" s="18"/>
      <c r="AD280" s="126" t="str">
        <f>+IFERROR(VLOOKUP(#REF!&amp;"-"&amp;ROW()-109,[1]ワークシート!$F$2:$BW$498,62,0),"")</f>
        <v/>
      </c>
      <c r="AE280" s="126"/>
      <c r="AF280" s="45" t="str">
        <f t="shared" si="10"/>
        <v/>
      </c>
      <c r="AG280" s="45"/>
      <c r="AH280" s="45" t="str">
        <f>+IFERROR(IF(VLOOKUP(#REF!&amp;"-"&amp;ROW()-109,[1]ワークシート!$F$2:$BW$498,63,0)="","",VLOOKUP(#REF!&amp;"-"&amp;ROW()-109,[1]ワークシート!$F$2:$BW$498,63,0)),"")</f>
        <v/>
      </c>
      <c r="AI280" s="45"/>
      <c r="AK280" s="135">
        <v>200</v>
      </c>
      <c r="AL280" s="135" t="str">
        <f t="shared" si="11"/>
        <v>200</v>
      </c>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row>
    <row r="281" spans="1:71" ht="35.1" hidden="1" customHeight="1">
      <c r="A281" s="2"/>
      <c r="B281" s="8" t="str">
        <f>+IFERROR(VLOOKUP(#REF!&amp;"-"&amp;ROW()-109,[1]ワークシート!$F$2:$BW$498,6,0),"")</f>
        <v/>
      </c>
      <c r="C281" s="18"/>
      <c r="D281" s="8" t="str">
        <f>+IFERROR(IF(VLOOKUP(#REF!&amp;"-"&amp;ROW()-109,[1]ワークシート!$F$2:$BW$498,7,0)="","",VLOOKUP(#REF!&amp;"-"&amp;ROW()-109,[1]ワークシート!$F$2:$BW$498,7,0)),"")</f>
        <v/>
      </c>
      <c r="E281" s="18"/>
      <c r="F281" s="8" t="str">
        <f>+IFERROR(VLOOKUP(#REF!&amp;"-"&amp;ROW()-109,[1]ワークシート!$F$2:$BW$498,8,0),"")</f>
        <v/>
      </c>
      <c r="G281" s="18"/>
      <c r="H281" s="45" t="str">
        <f>+IFERROR(VLOOKUP(#REF!&amp;"-"&amp;ROW()-109,[1]ワークシート!$F$2:$BW$498,9,0),"")</f>
        <v/>
      </c>
      <c r="I28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81" s="49"/>
      <c r="K281" s="8" t="str">
        <f>+IFERROR(VLOOKUP(#REF!&amp;"-"&amp;ROW()-109,[1]ワークシート!$F$2:$BW$498,16,0),"")</f>
        <v/>
      </c>
      <c r="L281" s="29"/>
      <c r="M281" s="18"/>
      <c r="N281" s="52" t="str">
        <f>+IFERROR(VLOOKUP(#REF!&amp;"-"&amp;ROW()-109,[1]ワークシート!$F$2:$BW$498,21,0),"")</f>
        <v/>
      </c>
      <c r="O281" s="62"/>
      <c r="P281" s="66" t="str">
        <f>+IFERROR(VLOOKUP(#REF!&amp;"-"&amp;ROW()-109,[1]ワークシート!$F$2:$BW$498,22,0),"")</f>
        <v/>
      </c>
      <c r="Q281" s="66"/>
      <c r="R281" s="71" t="str">
        <f>+IFERROR(VLOOKUP(#REF!&amp;"-"&amp;ROW()-109,[1]ワークシート!$F$2:$BW$498,52,0),"")</f>
        <v/>
      </c>
      <c r="S281" s="71"/>
      <c r="T281" s="71"/>
      <c r="U281" s="66" t="str">
        <f>+IFERROR(VLOOKUP(#REF!&amp;"-"&amp;ROW()-109,[1]ワークシート!$F$2:$BW$498,57,0),"")</f>
        <v/>
      </c>
      <c r="V281" s="66"/>
      <c r="W281" s="66" t="str">
        <f>+IFERROR(VLOOKUP(#REF!&amp;"-"&amp;ROW()-109,[1]ワークシート!$F$2:$BW$498,58,0),"")</f>
        <v/>
      </c>
      <c r="X281" s="66"/>
      <c r="Y281" s="66"/>
      <c r="Z281" s="45" t="str">
        <f t="shared" si="9"/>
        <v/>
      </c>
      <c r="AA281" s="45"/>
      <c r="AB281" s="8" t="str">
        <f>+IFERROR(IF(VLOOKUP(#REF!&amp;"-"&amp;ROW()-109,[1]ワークシート!$F$2:$BW$498,10,0)="","",VLOOKUP(#REF!&amp;"-"&amp;ROW()-109,[1]ワークシート!$F$2:$BW$498,10,0)),"")</f>
        <v/>
      </c>
      <c r="AC281" s="18"/>
      <c r="AD281" s="126" t="str">
        <f>+IFERROR(VLOOKUP(#REF!&amp;"-"&amp;ROW()-109,[1]ワークシート!$F$2:$BW$498,62,0),"")</f>
        <v/>
      </c>
      <c r="AE281" s="126"/>
      <c r="AF281" s="45" t="str">
        <f t="shared" si="10"/>
        <v/>
      </c>
      <c r="AG281" s="45"/>
      <c r="AH281" s="45" t="str">
        <f>+IFERROR(IF(VLOOKUP(#REF!&amp;"-"&amp;ROW()-109,[1]ワークシート!$F$2:$BW$498,63,0)="","",VLOOKUP(#REF!&amp;"-"&amp;ROW()-109,[1]ワークシート!$F$2:$BW$498,63,0)),"")</f>
        <v/>
      </c>
      <c r="AI281" s="45"/>
      <c r="AK281" s="135">
        <v>201</v>
      </c>
      <c r="AL281" s="135" t="str">
        <f t="shared" si="11"/>
        <v>201</v>
      </c>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row>
    <row r="282" spans="1:71" ht="35.1" hidden="1" customHeight="1">
      <c r="A282" s="2"/>
      <c r="B282" s="8" t="str">
        <f>+IFERROR(VLOOKUP(#REF!&amp;"-"&amp;ROW()-109,[1]ワークシート!$F$2:$BW$498,6,0),"")</f>
        <v/>
      </c>
      <c r="C282" s="18"/>
      <c r="D282" s="8" t="str">
        <f>+IFERROR(IF(VLOOKUP(#REF!&amp;"-"&amp;ROW()-109,[1]ワークシート!$F$2:$BW$498,7,0)="","",VLOOKUP(#REF!&amp;"-"&amp;ROW()-109,[1]ワークシート!$F$2:$BW$498,7,0)),"")</f>
        <v/>
      </c>
      <c r="E282" s="18"/>
      <c r="F282" s="8" t="str">
        <f>+IFERROR(VLOOKUP(#REF!&amp;"-"&amp;ROW()-109,[1]ワークシート!$F$2:$BW$498,8,0),"")</f>
        <v/>
      </c>
      <c r="G282" s="18"/>
      <c r="H282" s="45" t="str">
        <f>+IFERROR(VLOOKUP(#REF!&amp;"-"&amp;ROW()-109,[1]ワークシート!$F$2:$BW$498,9,0),"")</f>
        <v/>
      </c>
      <c r="I28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82" s="49"/>
      <c r="K282" s="8" t="str">
        <f>+IFERROR(VLOOKUP(#REF!&amp;"-"&amp;ROW()-109,[1]ワークシート!$F$2:$BW$498,16,0),"")</f>
        <v/>
      </c>
      <c r="L282" s="29"/>
      <c r="M282" s="18"/>
      <c r="N282" s="52" t="str">
        <f>+IFERROR(VLOOKUP(#REF!&amp;"-"&amp;ROW()-109,[1]ワークシート!$F$2:$BW$498,21,0),"")</f>
        <v/>
      </c>
      <c r="O282" s="62"/>
      <c r="P282" s="66" t="str">
        <f>+IFERROR(VLOOKUP(#REF!&amp;"-"&amp;ROW()-109,[1]ワークシート!$F$2:$BW$498,22,0),"")</f>
        <v/>
      </c>
      <c r="Q282" s="66"/>
      <c r="R282" s="71" t="str">
        <f>+IFERROR(VLOOKUP(#REF!&amp;"-"&amp;ROW()-109,[1]ワークシート!$F$2:$BW$498,52,0),"")</f>
        <v/>
      </c>
      <c r="S282" s="71"/>
      <c r="T282" s="71"/>
      <c r="U282" s="66" t="str">
        <f>+IFERROR(VLOOKUP(#REF!&amp;"-"&amp;ROW()-109,[1]ワークシート!$F$2:$BW$498,57,0),"")</f>
        <v/>
      </c>
      <c r="V282" s="66"/>
      <c r="W282" s="66" t="str">
        <f>+IFERROR(VLOOKUP(#REF!&amp;"-"&amp;ROW()-109,[1]ワークシート!$F$2:$BW$498,58,0),"")</f>
        <v/>
      </c>
      <c r="X282" s="66"/>
      <c r="Y282" s="66"/>
      <c r="Z282" s="45" t="str">
        <f t="shared" si="9"/>
        <v/>
      </c>
      <c r="AA282" s="45"/>
      <c r="AB282" s="8" t="str">
        <f>+IFERROR(IF(VLOOKUP(#REF!&amp;"-"&amp;ROW()-109,[1]ワークシート!$F$2:$BW$498,10,0)="","",VLOOKUP(#REF!&amp;"-"&amp;ROW()-109,[1]ワークシート!$F$2:$BW$498,10,0)),"")</f>
        <v/>
      </c>
      <c r="AC282" s="18"/>
      <c r="AD282" s="126" t="str">
        <f>+IFERROR(VLOOKUP(#REF!&amp;"-"&amp;ROW()-109,[1]ワークシート!$F$2:$BW$498,62,0),"")</f>
        <v/>
      </c>
      <c r="AE282" s="126"/>
      <c r="AF282" s="45" t="str">
        <f t="shared" si="10"/>
        <v/>
      </c>
      <c r="AG282" s="45"/>
      <c r="AH282" s="45" t="str">
        <f>+IFERROR(IF(VLOOKUP(#REF!&amp;"-"&amp;ROW()-109,[1]ワークシート!$F$2:$BW$498,63,0)="","",VLOOKUP(#REF!&amp;"-"&amp;ROW()-109,[1]ワークシート!$F$2:$BW$498,63,0)),"")</f>
        <v/>
      </c>
      <c r="AI282" s="45"/>
      <c r="AK282" s="135">
        <v>202</v>
      </c>
      <c r="AL282" s="135" t="str">
        <f t="shared" si="11"/>
        <v>202</v>
      </c>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row>
    <row r="283" spans="1:71" ht="35.1" hidden="1" customHeight="1">
      <c r="A283" s="2"/>
      <c r="B283" s="8" t="str">
        <f>+IFERROR(VLOOKUP(#REF!&amp;"-"&amp;ROW()-109,[1]ワークシート!$F$2:$BW$498,6,0),"")</f>
        <v/>
      </c>
      <c r="C283" s="18"/>
      <c r="D283" s="8" t="str">
        <f>+IFERROR(IF(VLOOKUP(#REF!&amp;"-"&amp;ROW()-109,[1]ワークシート!$F$2:$BW$498,7,0)="","",VLOOKUP(#REF!&amp;"-"&amp;ROW()-109,[1]ワークシート!$F$2:$BW$498,7,0)),"")</f>
        <v/>
      </c>
      <c r="E283" s="18"/>
      <c r="F283" s="8" t="str">
        <f>+IFERROR(VLOOKUP(#REF!&amp;"-"&amp;ROW()-109,[1]ワークシート!$F$2:$BW$498,8,0),"")</f>
        <v/>
      </c>
      <c r="G283" s="18"/>
      <c r="H283" s="45" t="str">
        <f>+IFERROR(VLOOKUP(#REF!&amp;"-"&amp;ROW()-109,[1]ワークシート!$F$2:$BW$498,9,0),"")</f>
        <v/>
      </c>
      <c r="I28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83" s="49"/>
      <c r="K283" s="8" t="str">
        <f>+IFERROR(VLOOKUP(#REF!&amp;"-"&amp;ROW()-109,[1]ワークシート!$F$2:$BW$498,16,0),"")</f>
        <v/>
      </c>
      <c r="L283" s="29"/>
      <c r="M283" s="18"/>
      <c r="N283" s="52" t="str">
        <f>+IFERROR(VLOOKUP(#REF!&amp;"-"&amp;ROW()-109,[1]ワークシート!$F$2:$BW$498,21,0),"")</f>
        <v/>
      </c>
      <c r="O283" s="62"/>
      <c r="P283" s="66" t="str">
        <f>+IFERROR(VLOOKUP(#REF!&amp;"-"&amp;ROW()-109,[1]ワークシート!$F$2:$BW$498,22,0),"")</f>
        <v/>
      </c>
      <c r="Q283" s="66"/>
      <c r="R283" s="71" t="str">
        <f>+IFERROR(VLOOKUP(#REF!&amp;"-"&amp;ROW()-109,[1]ワークシート!$F$2:$BW$498,52,0),"")</f>
        <v/>
      </c>
      <c r="S283" s="71"/>
      <c r="T283" s="71"/>
      <c r="U283" s="66" t="str">
        <f>+IFERROR(VLOOKUP(#REF!&amp;"-"&amp;ROW()-109,[1]ワークシート!$F$2:$BW$498,57,0),"")</f>
        <v/>
      </c>
      <c r="V283" s="66"/>
      <c r="W283" s="66" t="str">
        <f>+IFERROR(VLOOKUP(#REF!&amp;"-"&amp;ROW()-109,[1]ワークシート!$F$2:$BW$498,58,0),"")</f>
        <v/>
      </c>
      <c r="X283" s="66"/>
      <c r="Y283" s="66"/>
      <c r="Z283" s="45" t="str">
        <f t="shared" si="9"/>
        <v/>
      </c>
      <c r="AA283" s="45"/>
      <c r="AB283" s="8" t="str">
        <f>+IFERROR(IF(VLOOKUP(#REF!&amp;"-"&amp;ROW()-109,[1]ワークシート!$F$2:$BW$498,10,0)="","",VLOOKUP(#REF!&amp;"-"&amp;ROW()-109,[1]ワークシート!$F$2:$BW$498,10,0)),"")</f>
        <v/>
      </c>
      <c r="AC283" s="18"/>
      <c r="AD283" s="126" t="str">
        <f>+IFERROR(VLOOKUP(#REF!&amp;"-"&amp;ROW()-109,[1]ワークシート!$F$2:$BW$498,62,0),"")</f>
        <v/>
      </c>
      <c r="AE283" s="126"/>
      <c r="AF283" s="45" t="str">
        <f t="shared" si="10"/>
        <v/>
      </c>
      <c r="AG283" s="45"/>
      <c r="AH283" s="45" t="str">
        <f>+IFERROR(IF(VLOOKUP(#REF!&amp;"-"&amp;ROW()-109,[1]ワークシート!$F$2:$BW$498,63,0)="","",VLOOKUP(#REF!&amp;"-"&amp;ROW()-109,[1]ワークシート!$F$2:$BW$498,63,0)),"")</f>
        <v/>
      </c>
      <c r="AI283" s="45"/>
      <c r="AK283" s="135">
        <v>203</v>
      </c>
      <c r="AL283" s="135" t="str">
        <f t="shared" si="11"/>
        <v>203</v>
      </c>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row>
    <row r="284" spans="1:71" ht="35.1" hidden="1" customHeight="1">
      <c r="A284" s="2"/>
      <c r="B284" s="8" t="str">
        <f>+IFERROR(VLOOKUP(#REF!&amp;"-"&amp;ROW()-109,[1]ワークシート!$F$2:$BW$498,6,0),"")</f>
        <v/>
      </c>
      <c r="C284" s="18"/>
      <c r="D284" s="8" t="str">
        <f>+IFERROR(IF(VLOOKUP(#REF!&amp;"-"&amp;ROW()-109,[1]ワークシート!$F$2:$BW$498,7,0)="","",VLOOKUP(#REF!&amp;"-"&amp;ROW()-109,[1]ワークシート!$F$2:$BW$498,7,0)),"")</f>
        <v/>
      </c>
      <c r="E284" s="18"/>
      <c r="F284" s="8" t="str">
        <f>+IFERROR(VLOOKUP(#REF!&amp;"-"&amp;ROW()-109,[1]ワークシート!$F$2:$BW$498,8,0),"")</f>
        <v/>
      </c>
      <c r="G284" s="18"/>
      <c r="H284" s="45" t="str">
        <f>+IFERROR(VLOOKUP(#REF!&amp;"-"&amp;ROW()-109,[1]ワークシート!$F$2:$BW$498,9,0),"")</f>
        <v/>
      </c>
      <c r="I28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84" s="49"/>
      <c r="K284" s="8" t="str">
        <f>+IFERROR(VLOOKUP(#REF!&amp;"-"&amp;ROW()-109,[1]ワークシート!$F$2:$BW$498,16,0),"")</f>
        <v/>
      </c>
      <c r="L284" s="29"/>
      <c r="M284" s="18"/>
      <c r="N284" s="52" t="str">
        <f>+IFERROR(VLOOKUP(#REF!&amp;"-"&amp;ROW()-109,[1]ワークシート!$F$2:$BW$498,21,0),"")</f>
        <v/>
      </c>
      <c r="O284" s="62"/>
      <c r="P284" s="66" t="str">
        <f>+IFERROR(VLOOKUP(#REF!&amp;"-"&amp;ROW()-109,[1]ワークシート!$F$2:$BW$498,22,0),"")</f>
        <v/>
      </c>
      <c r="Q284" s="66"/>
      <c r="R284" s="71" t="str">
        <f>+IFERROR(VLOOKUP(#REF!&amp;"-"&amp;ROW()-109,[1]ワークシート!$F$2:$BW$498,52,0),"")</f>
        <v/>
      </c>
      <c r="S284" s="71"/>
      <c r="T284" s="71"/>
      <c r="U284" s="66" t="str">
        <f>+IFERROR(VLOOKUP(#REF!&amp;"-"&amp;ROW()-109,[1]ワークシート!$F$2:$BW$498,57,0),"")</f>
        <v/>
      </c>
      <c r="V284" s="66"/>
      <c r="W284" s="66" t="str">
        <f>+IFERROR(VLOOKUP(#REF!&amp;"-"&amp;ROW()-109,[1]ワークシート!$F$2:$BW$498,58,0),"")</f>
        <v/>
      </c>
      <c r="X284" s="66"/>
      <c r="Y284" s="66"/>
      <c r="Z284" s="45" t="str">
        <f t="shared" si="9"/>
        <v/>
      </c>
      <c r="AA284" s="45"/>
      <c r="AB284" s="8" t="str">
        <f>+IFERROR(IF(VLOOKUP(#REF!&amp;"-"&amp;ROW()-109,[1]ワークシート!$F$2:$BW$498,10,0)="","",VLOOKUP(#REF!&amp;"-"&amp;ROW()-109,[1]ワークシート!$F$2:$BW$498,10,0)),"")</f>
        <v/>
      </c>
      <c r="AC284" s="18"/>
      <c r="AD284" s="126" t="str">
        <f>+IFERROR(VLOOKUP(#REF!&amp;"-"&amp;ROW()-109,[1]ワークシート!$F$2:$BW$498,62,0),"")</f>
        <v/>
      </c>
      <c r="AE284" s="126"/>
      <c r="AF284" s="45" t="str">
        <f t="shared" si="10"/>
        <v/>
      </c>
      <c r="AG284" s="45"/>
      <c r="AH284" s="45" t="str">
        <f>+IFERROR(IF(VLOOKUP(#REF!&amp;"-"&amp;ROW()-109,[1]ワークシート!$F$2:$BW$498,63,0)="","",VLOOKUP(#REF!&amp;"-"&amp;ROW()-109,[1]ワークシート!$F$2:$BW$498,63,0)),"")</f>
        <v/>
      </c>
      <c r="AI284" s="45"/>
      <c r="AK284" s="135">
        <v>204</v>
      </c>
      <c r="AL284" s="135" t="str">
        <f t="shared" si="11"/>
        <v>204</v>
      </c>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row>
    <row r="285" spans="1:71" ht="35.1" hidden="1" customHeight="1">
      <c r="A285" s="2"/>
      <c r="B285" s="8" t="str">
        <f>+IFERROR(VLOOKUP(#REF!&amp;"-"&amp;ROW()-109,[1]ワークシート!$F$2:$BW$498,6,0),"")</f>
        <v/>
      </c>
      <c r="C285" s="18"/>
      <c r="D285" s="8" t="str">
        <f>+IFERROR(IF(VLOOKUP(#REF!&amp;"-"&amp;ROW()-109,[1]ワークシート!$F$2:$BW$498,7,0)="","",VLOOKUP(#REF!&amp;"-"&amp;ROW()-109,[1]ワークシート!$F$2:$BW$498,7,0)),"")</f>
        <v/>
      </c>
      <c r="E285" s="18"/>
      <c r="F285" s="8" t="str">
        <f>+IFERROR(VLOOKUP(#REF!&amp;"-"&amp;ROW()-109,[1]ワークシート!$F$2:$BW$498,8,0),"")</f>
        <v/>
      </c>
      <c r="G285" s="18"/>
      <c r="H285" s="45" t="str">
        <f>+IFERROR(VLOOKUP(#REF!&amp;"-"&amp;ROW()-109,[1]ワークシート!$F$2:$BW$498,9,0),"")</f>
        <v/>
      </c>
      <c r="I28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85" s="49"/>
      <c r="K285" s="8" t="str">
        <f>+IFERROR(VLOOKUP(#REF!&amp;"-"&amp;ROW()-109,[1]ワークシート!$F$2:$BW$498,16,0),"")</f>
        <v/>
      </c>
      <c r="L285" s="29"/>
      <c r="M285" s="18"/>
      <c r="N285" s="52" t="str">
        <f>+IFERROR(VLOOKUP(#REF!&amp;"-"&amp;ROW()-109,[1]ワークシート!$F$2:$BW$498,21,0),"")</f>
        <v/>
      </c>
      <c r="O285" s="62"/>
      <c r="P285" s="66" t="str">
        <f>+IFERROR(VLOOKUP(#REF!&amp;"-"&amp;ROW()-109,[1]ワークシート!$F$2:$BW$498,22,0),"")</f>
        <v/>
      </c>
      <c r="Q285" s="66"/>
      <c r="R285" s="71" t="str">
        <f>+IFERROR(VLOOKUP(#REF!&amp;"-"&amp;ROW()-109,[1]ワークシート!$F$2:$BW$498,52,0),"")</f>
        <v/>
      </c>
      <c r="S285" s="71"/>
      <c r="T285" s="71"/>
      <c r="U285" s="66" t="str">
        <f>+IFERROR(VLOOKUP(#REF!&amp;"-"&amp;ROW()-109,[1]ワークシート!$F$2:$BW$498,57,0),"")</f>
        <v/>
      </c>
      <c r="V285" s="66"/>
      <c r="W285" s="66" t="str">
        <f>+IFERROR(VLOOKUP(#REF!&amp;"-"&amp;ROW()-109,[1]ワークシート!$F$2:$BW$498,58,0),"")</f>
        <v/>
      </c>
      <c r="X285" s="66"/>
      <c r="Y285" s="66"/>
      <c r="Z285" s="45" t="str">
        <f t="shared" si="9"/>
        <v/>
      </c>
      <c r="AA285" s="45"/>
      <c r="AB285" s="8" t="str">
        <f>+IFERROR(IF(VLOOKUP(#REF!&amp;"-"&amp;ROW()-109,[1]ワークシート!$F$2:$BW$498,10,0)="","",VLOOKUP(#REF!&amp;"-"&amp;ROW()-109,[1]ワークシート!$F$2:$BW$498,10,0)),"")</f>
        <v/>
      </c>
      <c r="AC285" s="18"/>
      <c r="AD285" s="126" t="str">
        <f>+IFERROR(VLOOKUP(#REF!&amp;"-"&amp;ROW()-109,[1]ワークシート!$F$2:$BW$498,62,0),"")</f>
        <v/>
      </c>
      <c r="AE285" s="126"/>
      <c r="AF285" s="45" t="str">
        <f t="shared" si="10"/>
        <v/>
      </c>
      <c r="AG285" s="45"/>
      <c r="AH285" s="45" t="str">
        <f>+IFERROR(IF(VLOOKUP(#REF!&amp;"-"&amp;ROW()-109,[1]ワークシート!$F$2:$BW$498,63,0)="","",VLOOKUP(#REF!&amp;"-"&amp;ROW()-109,[1]ワークシート!$F$2:$BW$498,63,0)),"")</f>
        <v/>
      </c>
      <c r="AI285" s="45"/>
      <c r="AK285" s="135">
        <v>205</v>
      </c>
      <c r="AL285" s="135" t="str">
        <f t="shared" si="11"/>
        <v>205</v>
      </c>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row>
    <row r="286" spans="1:71" ht="35.1" hidden="1" customHeight="1">
      <c r="A286" s="2"/>
      <c r="B286" s="8" t="str">
        <f>+IFERROR(VLOOKUP(#REF!&amp;"-"&amp;ROW()-109,[1]ワークシート!$F$2:$BW$498,6,0),"")</f>
        <v/>
      </c>
      <c r="C286" s="18"/>
      <c r="D286" s="8" t="str">
        <f>+IFERROR(IF(VLOOKUP(#REF!&amp;"-"&amp;ROW()-109,[1]ワークシート!$F$2:$BW$498,7,0)="","",VLOOKUP(#REF!&amp;"-"&amp;ROW()-109,[1]ワークシート!$F$2:$BW$498,7,0)),"")</f>
        <v/>
      </c>
      <c r="E286" s="18"/>
      <c r="F286" s="8" t="str">
        <f>+IFERROR(VLOOKUP(#REF!&amp;"-"&amp;ROW()-109,[1]ワークシート!$F$2:$BW$498,8,0),"")</f>
        <v/>
      </c>
      <c r="G286" s="18"/>
      <c r="H286" s="45" t="str">
        <f>+IFERROR(VLOOKUP(#REF!&amp;"-"&amp;ROW()-109,[1]ワークシート!$F$2:$BW$498,9,0),"")</f>
        <v/>
      </c>
      <c r="I28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86" s="49"/>
      <c r="K286" s="8" t="str">
        <f>+IFERROR(VLOOKUP(#REF!&amp;"-"&amp;ROW()-109,[1]ワークシート!$F$2:$BW$498,16,0),"")</f>
        <v/>
      </c>
      <c r="L286" s="29"/>
      <c r="M286" s="18"/>
      <c r="N286" s="52" t="str">
        <f>+IFERROR(VLOOKUP(#REF!&amp;"-"&amp;ROW()-109,[1]ワークシート!$F$2:$BW$498,21,0),"")</f>
        <v/>
      </c>
      <c r="O286" s="62"/>
      <c r="P286" s="66" t="str">
        <f>+IFERROR(VLOOKUP(#REF!&amp;"-"&amp;ROW()-109,[1]ワークシート!$F$2:$BW$498,22,0),"")</f>
        <v/>
      </c>
      <c r="Q286" s="66"/>
      <c r="R286" s="71" t="str">
        <f>+IFERROR(VLOOKUP(#REF!&amp;"-"&amp;ROW()-109,[1]ワークシート!$F$2:$BW$498,52,0),"")</f>
        <v/>
      </c>
      <c r="S286" s="71"/>
      <c r="T286" s="71"/>
      <c r="U286" s="66" t="str">
        <f>+IFERROR(VLOOKUP(#REF!&amp;"-"&amp;ROW()-109,[1]ワークシート!$F$2:$BW$498,57,0),"")</f>
        <v/>
      </c>
      <c r="V286" s="66"/>
      <c r="W286" s="66" t="str">
        <f>+IFERROR(VLOOKUP(#REF!&amp;"-"&amp;ROW()-109,[1]ワークシート!$F$2:$BW$498,58,0),"")</f>
        <v/>
      </c>
      <c r="X286" s="66"/>
      <c r="Y286" s="66"/>
      <c r="Z286" s="45" t="str">
        <f t="shared" si="9"/>
        <v/>
      </c>
      <c r="AA286" s="45"/>
      <c r="AB286" s="8" t="str">
        <f>+IFERROR(IF(VLOOKUP(#REF!&amp;"-"&amp;ROW()-109,[1]ワークシート!$F$2:$BW$498,10,0)="","",VLOOKUP(#REF!&amp;"-"&amp;ROW()-109,[1]ワークシート!$F$2:$BW$498,10,0)),"")</f>
        <v/>
      </c>
      <c r="AC286" s="18"/>
      <c r="AD286" s="126" t="str">
        <f>+IFERROR(VLOOKUP(#REF!&amp;"-"&amp;ROW()-109,[1]ワークシート!$F$2:$BW$498,62,0),"")</f>
        <v/>
      </c>
      <c r="AE286" s="126"/>
      <c r="AF286" s="45" t="str">
        <f t="shared" si="10"/>
        <v/>
      </c>
      <c r="AG286" s="45"/>
      <c r="AH286" s="45" t="str">
        <f>+IFERROR(IF(VLOOKUP(#REF!&amp;"-"&amp;ROW()-109,[1]ワークシート!$F$2:$BW$498,63,0)="","",VLOOKUP(#REF!&amp;"-"&amp;ROW()-109,[1]ワークシート!$F$2:$BW$498,63,0)),"")</f>
        <v/>
      </c>
      <c r="AI286" s="45"/>
      <c r="AK286" s="135">
        <v>206</v>
      </c>
      <c r="AL286" s="135" t="str">
        <f t="shared" si="11"/>
        <v>206</v>
      </c>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row>
    <row r="287" spans="1:71" ht="35.1" hidden="1" customHeight="1">
      <c r="A287" s="2"/>
      <c r="B287" s="8" t="str">
        <f>+IFERROR(VLOOKUP(#REF!&amp;"-"&amp;ROW()-109,[1]ワークシート!$F$2:$BW$498,6,0),"")</f>
        <v/>
      </c>
      <c r="C287" s="18"/>
      <c r="D287" s="8" t="str">
        <f>+IFERROR(IF(VLOOKUP(#REF!&amp;"-"&amp;ROW()-109,[1]ワークシート!$F$2:$BW$498,7,0)="","",VLOOKUP(#REF!&amp;"-"&amp;ROW()-109,[1]ワークシート!$F$2:$BW$498,7,0)),"")</f>
        <v/>
      </c>
      <c r="E287" s="18"/>
      <c r="F287" s="8" t="str">
        <f>+IFERROR(VLOOKUP(#REF!&amp;"-"&amp;ROW()-109,[1]ワークシート!$F$2:$BW$498,8,0),"")</f>
        <v/>
      </c>
      <c r="G287" s="18"/>
      <c r="H287" s="45" t="str">
        <f>+IFERROR(VLOOKUP(#REF!&amp;"-"&amp;ROW()-109,[1]ワークシート!$F$2:$BW$498,9,0),"")</f>
        <v/>
      </c>
      <c r="I28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87" s="49"/>
      <c r="K287" s="8" t="str">
        <f>+IFERROR(VLOOKUP(#REF!&amp;"-"&amp;ROW()-109,[1]ワークシート!$F$2:$BW$498,16,0),"")</f>
        <v/>
      </c>
      <c r="L287" s="29"/>
      <c r="M287" s="18"/>
      <c r="N287" s="52" t="str">
        <f>+IFERROR(VLOOKUP(#REF!&amp;"-"&amp;ROW()-109,[1]ワークシート!$F$2:$BW$498,21,0),"")</f>
        <v/>
      </c>
      <c r="O287" s="62"/>
      <c r="P287" s="66" t="str">
        <f>+IFERROR(VLOOKUP(#REF!&amp;"-"&amp;ROW()-109,[1]ワークシート!$F$2:$BW$498,22,0),"")</f>
        <v/>
      </c>
      <c r="Q287" s="66"/>
      <c r="R287" s="71" t="str">
        <f>+IFERROR(VLOOKUP(#REF!&amp;"-"&amp;ROW()-109,[1]ワークシート!$F$2:$BW$498,52,0),"")</f>
        <v/>
      </c>
      <c r="S287" s="71"/>
      <c r="T287" s="71"/>
      <c r="U287" s="66" t="str">
        <f>+IFERROR(VLOOKUP(#REF!&amp;"-"&amp;ROW()-109,[1]ワークシート!$F$2:$BW$498,57,0),"")</f>
        <v/>
      </c>
      <c r="V287" s="66"/>
      <c r="W287" s="66" t="str">
        <f>+IFERROR(VLOOKUP(#REF!&amp;"-"&amp;ROW()-109,[1]ワークシート!$F$2:$BW$498,58,0),"")</f>
        <v/>
      </c>
      <c r="X287" s="66"/>
      <c r="Y287" s="66"/>
      <c r="Z287" s="45" t="str">
        <f t="shared" si="9"/>
        <v/>
      </c>
      <c r="AA287" s="45"/>
      <c r="AB287" s="8" t="str">
        <f>+IFERROR(IF(VLOOKUP(#REF!&amp;"-"&amp;ROW()-109,[1]ワークシート!$F$2:$BW$498,10,0)="","",VLOOKUP(#REF!&amp;"-"&amp;ROW()-109,[1]ワークシート!$F$2:$BW$498,10,0)),"")</f>
        <v/>
      </c>
      <c r="AC287" s="18"/>
      <c r="AD287" s="126" t="str">
        <f>+IFERROR(VLOOKUP(#REF!&amp;"-"&amp;ROW()-109,[1]ワークシート!$F$2:$BW$498,62,0),"")</f>
        <v/>
      </c>
      <c r="AE287" s="126"/>
      <c r="AF287" s="45" t="str">
        <f t="shared" si="10"/>
        <v/>
      </c>
      <c r="AG287" s="45"/>
      <c r="AH287" s="45" t="str">
        <f>+IFERROR(IF(VLOOKUP(#REF!&amp;"-"&amp;ROW()-109,[1]ワークシート!$F$2:$BW$498,63,0)="","",VLOOKUP(#REF!&amp;"-"&amp;ROW()-109,[1]ワークシート!$F$2:$BW$498,63,0)),"")</f>
        <v/>
      </c>
      <c r="AI287" s="45"/>
      <c r="AK287" s="135">
        <v>207</v>
      </c>
      <c r="AL287" s="135" t="str">
        <f t="shared" si="11"/>
        <v>207</v>
      </c>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row>
    <row r="288" spans="1:71" ht="35.1" hidden="1" customHeight="1">
      <c r="A288" s="2"/>
      <c r="B288" s="8" t="str">
        <f>+IFERROR(VLOOKUP(#REF!&amp;"-"&amp;ROW()-109,[1]ワークシート!$F$2:$BW$498,6,0),"")</f>
        <v/>
      </c>
      <c r="C288" s="18"/>
      <c r="D288" s="8" t="str">
        <f>+IFERROR(IF(VLOOKUP(#REF!&amp;"-"&amp;ROW()-109,[1]ワークシート!$F$2:$BW$498,7,0)="","",VLOOKUP(#REF!&amp;"-"&amp;ROW()-109,[1]ワークシート!$F$2:$BW$498,7,0)),"")</f>
        <v/>
      </c>
      <c r="E288" s="18"/>
      <c r="F288" s="8" t="str">
        <f>+IFERROR(VLOOKUP(#REF!&amp;"-"&amp;ROW()-109,[1]ワークシート!$F$2:$BW$498,8,0),"")</f>
        <v/>
      </c>
      <c r="G288" s="18"/>
      <c r="H288" s="45" t="str">
        <f>+IFERROR(VLOOKUP(#REF!&amp;"-"&amp;ROW()-109,[1]ワークシート!$F$2:$BW$498,9,0),"")</f>
        <v/>
      </c>
      <c r="I28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88" s="49"/>
      <c r="K288" s="8" t="str">
        <f>+IFERROR(VLOOKUP(#REF!&amp;"-"&amp;ROW()-109,[1]ワークシート!$F$2:$BW$498,16,0),"")</f>
        <v/>
      </c>
      <c r="L288" s="29"/>
      <c r="M288" s="18"/>
      <c r="N288" s="52" t="str">
        <f>+IFERROR(VLOOKUP(#REF!&amp;"-"&amp;ROW()-109,[1]ワークシート!$F$2:$BW$498,21,0),"")</f>
        <v/>
      </c>
      <c r="O288" s="62"/>
      <c r="P288" s="66" t="str">
        <f>+IFERROR(VLOOKUP(#REF!&amp;"-"&amp;ROW()-109,[1]ワークシート!$F$2:$BW$498,22,0),"")</f>
        <v/>
      </c>
      <c r="Q288" s="66"/>
      <c r="R288" s="71" t="str">
        <f>+IFERROR(VLOOKUP(#REF!&amp;"-"&amp;ROW()-109,[1]ワークシート!$F$2:$BW$498,52,0),"")</f>
        <v/>
      </c>
      <c r="S288" s="71"/>
      <c r="T288" s="71"/>
      <c r="U288" s="66" t="str">
        <f>+IFERROR(VLOOKUP(#REF!&amp;"-"&amp;ROW()-109,[1]ワークシート!$F$2:$BW$498,57,0),"")</f>
        <v/>
      </c>
      <c r="V288" s="66"/>
      <c r="W288" s="66" t="str">
        <f>+IFERROR(VLOOKUP(#REF!&amp;"-"&amp;ROW()-109,[1]ワークシート!$F$2:$BW$498,58,0),"")</f>
        <v/>
      </c>
      <c r="X288" s="66"/>
      <c r="Y288" s="66"/>
      <c r="Z288" s="45" t="str">
        <f t="shared" si="9"/>
        <v/>
      </c>
      <c r="AA288" s="45"/>
      <c r="AB288" s="8" t="str">
        <f>+IFERROR(IF(VLOOKUP(#REF!&amp;"-"&amp;ROW()-109,[1]ワークシート!$F$2:$BW$498,10,0)="","",VLOOKUP(#REF!&amp;"-"&amp;ROW()-109,[1]ワークシート!$F$2:$BW$498,10,0)),"")</f>
        <v/>
      </c>
      <c r="AC288" s="18"/>
      <c r="AD288" s="126" t="str">
        <f>+IFERROR(VLOOKUP(#REF!&amp;"-"&amp;ROW()-109,[1]ワークシート!$F$2:$BW$498,62,0),"")</f>
        <v/>
      </c>
      <c r="AE288" s="126"/>
      <c r="AF288" s="45" t="str">
        <f t="shared" si="10"/>
        <v/>
      </c>
      <c r="AG288" s="45"/>
      <c r="AH288" s="45" t="str">
        <f>+IFERROR(IF(VLOOKUP(#REF!&amp;"-"&amp;ROW()-109,[1]ワークシート!$F$2:$BW$498,63,0)="","",VLOOKUP(#REF!&amp;"-"&amp;ROW()-109,[1]ワークシート!$F$2:$BW$498,63,0)),"")</f>
        <v/>
      </c>
      <c r="AI288" s="45"/>
      <c r="AK288" s="135">
        <v>208</v>
      </c>
      <c r="AL288" s="135" t="str">
        <f t="shared" si="11"/>
        <v>208</v>
      </c>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row>
    <row r="289" spans="1:71" ht="35.1" hidden="1" customHeight="1">
      <c r="A289" s="2"/>
      <c r="B289" s="8" t="str">
        <f>+IFERROR(VLOOKUP(#REF!&amp;"-"&amp;ROW()-109,[1]ワークシート!$F$2:$BW$498,6,0),"")</f>
        <v/>
      </c>
      <c r="C289" s="18"/>
      <c r="D289" s="8" t="str">
        <f>+IFERROR(IF(VLOOKUP(#REF!&amp;"-"&amp;ROW()-109,[1]ワークシート!$F$2:$BW$498,7,0)="","",VLOOKUP(#REF!&amp;"-"&amp;ROW()-109,[1]ワークシート!$F$2:$BW$498,7,0)),"")</f>
        <v/>
      </c>
      <c r="E289" s="18"/>
      <c r="F289" s="8" t="str">
        <f>+IFERROR(VLOOKUP(#REF!&amp;"-"&amp;ROW()-109,[1]ワークシート!$F$2:$BW$498,8,0),"")</f>
        <v/>
      </c>
      <c r="G289" s="18"/>
      <c r="H289" s="45" t="str">
        <f>+IFERROR(VLOOKUP(#REF!&amp;"-"&amp;ROW()-109,[1]ワークシート!$F$2:$BW$498,9,0),"")</f>
        <v/>
      </c>
      <c r="I28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89" s="49"/>
      <c r="K289" s="8" t="str">
        <f>+IFERROR(VLOOKUP(#REF!&amp;"-"&amp;ROW()-109,[1]ワークシート!$F$2:$BW$498,16,0),"")</f>
        <v/>
      </c>
      <c r="L289" s="29"/>
      <c r="M289" s="18"/>
      <c r="N289" s="52" t="str">
        <f>+IFERROR(VLOOKUP(#REF!&amp;"-"&amp;ROW()-109,[1]ワークシート!$F$2:$BW$498,21,0),"")</f>
        <v/>
      </c>
      <c r="O289" s="62"/>
      <c r="P289" s="66" t="str">
        <f>+IFERROR(VLOOKUP(#REF!&amp;"-"&amp;ROW()-109,[1]ワークシート!$F$2:$BW$498,22,0),"")</f>
        <v/>
      </c>
      <c r="Q289" s="66"/>
      <c r="R289" s="71" t="str">
        <f>+IFERROR(VLOOKUP(#REF!&amp;"-"&amp;ROW()-109,[1]ワークシート!$F$2:$BW$498,52,0),"")</f>
        <v/>
      </c>
      <c r="S289" s="71"/>
      <c r="T289" s="71"/>
      <c r="U289" s="66" t="str">
        <f>+IFERROR(VLOOKUP(#REF!&amp;"-"&amp;ROW()-109,[1]ワークシート!$F$2:$BW$498,57,0),"")</f>
        <v/>
      </c>
      <c r="V289" s="66"/>
      <c r="W289" s="66" t="str">
        <f>+IFERROR(VLOOKUP(#REF!&amp;"-"&amp;ROW()-109,[1]ワークシート!$F$2:$BW$498,58,0),"")</f>
        <v/>
      </c>
      <c r="X289" s="66"/>
      <c r="Y289" s="66"/>
      <c r="Z289" s="45" t="str">
        <f t="shared" si="9"/>
        <v/>
      </c>
      <c r="AA289" s="45"/>
      <c r="AB289" s="8" t="str">
        <f>+IFERROR(IF(VLOOKUP(#REF!&amp;"-"&amp;ROW()-109,[1]ワークシート!$F$2:$BW$498,10,0)="","",VLOOKUP(#REF!&amp;"-"&amp;ROW()-109,[1]ワークシート!$F$2:$BW$498,10,0)),"")</f>
        <v/>
      </c>
      <c r="AC289" s="18"/>
      <c r="AD289" s="126" t="str">
        <f>+IFERROR(VLOOKUP(#REF!&amp;"-"&amp;ROW()-109,[1]ワークシート!$F$2:$BW$498,62,0),"")</f>
        <v/>
      </c>
      <c r="AE289" s="126"/>
      <c r="AF289" s="45" t="str">
        <f t="shared" si="10"/>
        <v/>
      </c>
      <c r="AG289" s="45"/>
      <c r="AH289" s="45" t="str">
        <f>+IFERROR(IF(VLOOKUP(#REF!&amp;"-"&amp;ROW()-109,[1]ワークシート!$F$2:$BW$498,63,0)="","",VLOOKUP(#REF!&amp;"-"&amp;ROW()-109,[1]ワークシート!$F$2:$BW$498,63,0)),"")</f>
        <v/>
      </c>
      <c r="AI289" s="45"/>
      <c r="AK289" s="135">
        <v>209</v>
      </c>
      <c r="AL289" s="135" t="str">
        <f t="shared" si="11"/>
        <v>209</v>
      </c>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row>
    <row r="290" spans="1:71" ht="35.1" hidden="1" customHeight="1">
      <c r="A290" s="2"/>
      <c r="B290" s="8" t="str">
        <f>+IFERROR(VLOOKUP(#REF!&amp;"-"&amp;ROW()-109,[1]ワークシート!$F$2:$BW$498,6,0),"")</f>
        <v/>
      </c>
      <c r="C290" s="18"/>
      <c r="D290" s="8" t="str">
        <f>+IFERROR(IF(VLOOKUP(#REF!&amp;"-"&amp;ROW()-109,[1]ワークシート!$F$2:$BW$498,7,0)="","",VLOOKUP(#REF!&amp;"-"&amp;ROW()-109,[1]ワークシート!$F$2:$BW$498,7,0)),"")</f>
        <v/>
      </c>
      <c r="E290" s="18"/>
      <c r="F290" s="8" t="str">
        <f>+IFERROR(VLOOKUP(#REF!&amp;"-"&amp;ROW()-109,[1]ワークシート!$F$2:$BW$498,8,0),"")</f>
        <v/>
      </c>
      <c r="G290" s="18"/>
      <c r="H290" s="45" t="str">
        <f>+IFERROR(VLOOKUP(#REF!&amp;"-"&amp;ROW()-109,[1]ワークシート!$F$2:$BW$498,9,0),"")</f>
        <v/>
      </c>
      <c r="I29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90" s="49"/>
      <c r="K290" s="8" t="str">
        <f>+IFERROR(VLOOKUP(#REF!&amp;"-"&amp;ROW()-109,[1]ワークシート!$F$2:$BW$498,16,0),"")</f>
        <v/>
      </c>
      <c r="L290" s="29"/>
      <c r="M290" s="18"/>
      <c r="N290" s="52" t="str">
        <f>+IFERROR(VLOOKUP(#REF!&amp;"-"&amp;ROW()-109,[1]ワークシート!$F$2:$BW$498,21,0),"")</f>
        <v/>
      </c>
      <c r="O290" s="62"/>
      <c r="P290" s="66" t="str">
        <f>+IFERROR(VLOOKUP(#REF!&amp;"-"&amp;ROW()-109,[1]ワークシート!$F$2:$BW$498,22,0),"")</f>
        <v/>
      </c>
      <c r="Q290" s="66"/>
      <c r="R290" s="71" t="str">
        <f>+IFERROR(VLOOKUP(#REF!&amp;"-"&amp;ROW()-109,[1]ワークシート!$F$2:$BW$498,52,0),"")</f>
        <v/>
      </c>
      <c r="S290" s="71"/>
      <c r="T290" s="71"/>
      <c r="U290" s="66" t="str">
        <f>+IFERROR(VLOOKUP(#REF!&amp;"-"&amp;ROW()-109,[1]ワークシート!$F$2:$BW$498,57,0),"")</f>
        <v/>
      </c>
      <c r="V290" s="66"/>
      <c r="W290" s="66" t="str">
        <f>+IFERROR(VLOOKUP(#REF!&amp;"-"&amp;ROW()-109,[1]ワークシート!$F$2:$BW$498,58,0),"")</f>
        <v/>
      </c>
      <c r="X290" s="66"/>
      <c r="Y290" s="66"/>
      <c r="Z290" s="45" t="str">
        <f t="shared" si="9"/>
        <v/>
      </c>
      <c r="AA290" s="45"/>
      <c r="AB290" s="8" t="str">
        <f>+IFERROR(IF(VLOOKUP(#REF!&amp;"-"&amp;ROW()-109,[1]ワークシート!$F$2:$BW$498,10,0)="","",VLOOKUP(#REF!&amp;"-"&amp;ROW()-109,[1]ワークシート!$F$2:$BW$498,10,0)),"")</f>
        <v/>
      </c>
      <c r="AC290" s="18"/>
      <c r="AD290" s="126" t="str">
        <f>+IFERROR(VLOOKUP(#REF!&amp;"-"&amp;ROW()-109,[1]ワークシート!$F$2:$BW$498,62,0),"")</f>
        <v/>
      </c>
      <c r="AE290" s="126"/>
      <c r="AF290" s="45" t="str">
        <f t="shared" si="10"/>
        <v/>
      </c>
      <c r="AG290" s="45"/>
      <c r="AH290" s="45" t="str">
        <f>+IFERROR(IF(VLOOKUP(#REF!&amp;"-"&amp;ROW()-109,[1]ワークシート!$F$2:$BW$498,63,0)="","",VLOOKUP(#REF!&amp;"-"&amp;ROW()-109,[1]ワークシート!$F$2:$BW$498,63,0)),"")</f>
        <v/>
      </c>
      <c r="AI290" s="45"/>
      <c r="AK290" s="135">
        <v>210</v>
      </c>
      <c r="AL290" s="135" t="str">
        <f t="shared" si="11"/>
        <v>210</v>
      </c>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row>
    <row r="291" spans="1:71" ht="35.1" hidden="1" customHeight="1">
      <c r="A291" s="2"/>
      <c r="B291" s="8" t="str">
        <f>+IFERROR(VLOOKUP(#REF!&amp;"-"&amp;ROW()-109,[1]ワークシート!$F$2:$BW$498,6,0),"")</f>
        <v/>
      </c>
      <c r="C291" s="18"/>
      <c r="D291" s="8" t="str">
        <f>+IFERROR(IF(VLOOKUP(#REF!&amp;"-"&amp;ROW()-109,[1]ワークシート!$F$2:$BW$498,7,0)="","",VLOOKUP(#REF!&amp;"-"&amp;ROW()-109,[1]ワークシート!$F$2:$BW$498,7,0)),"")</f>
        <v/>
      </c>
      <c r="E291" s="18"/>
      <c r="F291" s="8" t="str">
        <f>+IFERROR(VLOOKUP(#REF!&amp;"-"&amp;ROW()-109,[1]ワークシート!$F$2:$BW$498,8,0),"")</f>
        <v/>
      </c>
      <c r="G291" s="18"/>
      <c r="H291" s="45" t="str">
        <f>+IFERROR(VLOOKUP(#REF!&amp;"-"&amp;ROW()-109,[1]ワークシート!$F$2:$BW$498,9,0),"")</f>
        <v/>
      </c>
      <c r="I29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91" s="49"/>
      <c r="K291" s="8" t="str">
        <f>+IFERROR(VLOOKUP(#REF!&amp;"-"&amp;ROW()-109,[1]ワークシート!$F$2:$BW$498,16,0),"")</f>
        <v/>
      </c>
      <c r="L291" s="29"/>
      <c r="M291" s="18"/>
      <c r="N291" s="52" t="str">
        <f>+IFERROR(VLOOKUP(#REF!&amp;"-"&amp;ROW()-109,[1]ワークシート!$F$2:$BW$498,21,0),"")</f>
        <v/>
      </c>
      <c r="O291" s="62"/>
      <c r="P291" s="66" t="str">
        <f>+IFERROR(VLOOKUP(#REF!&amp;"-"&amp;ROW()-109,[1]ワークシート!$F$2:$BW$498,22,0),"")</f>
        <v/>
      </c>
      <c r="Q291" s="66"/>
      <c r="R291" s="71" t="str">
        <f>+IFERROR(VLOOKUP(#REF!&amp;"-"&amp;ROW()-109,[1]ワークシート!$F$2:$BW$498,52,0),"")</f>
        <v/>
      </c>
      <c r="S291" s="71"/>
      <c r="T291" s="71"/>
      <c r="U291" s="66" t="str">
        <f>+IFERROR(VLOOKUP(#REF!&amp;"-"&amp;ROW()-109,[1]ワークシート!$F$2:$BW$498,57,0),"")</f>
        <v/>
      </c>
      <c r="V291" s="66"/>
      <c r="W291" s="66" t="str">
        <f>+IFERROR(VLOOKUP(#REF!&amp;"-"&amp;ROW()-109,[1]ワークシート!$F$2:$BW$498,58,0),"")</f>
        <v/>
      </c>
      <c r="X291" s="66"/>
      <c r="Y291" s="66"/>
      <c r="Z291" s="45" t="str">
        <f t="shared" si="9"/>
        <v/>
      </c>
      <c r="AA291" s="45"/>
      <c r="AB291" s="8" t="str">
        <f>+IFERROR(IF(VLOOKUP(#REF!&amp;"-"&amp;ROW()-109,[1]ワークシート!$F$2:$BW$498,10,0)="","",VLOOKUP(#REF!&amp;"-"&amp;ROW()-109,[1]ワークシート!$F$2:$BW$498,10,0)),"")</f>
        <v/>
      </c>
      <c r="AC291" s="18"/>
      <c r="AD291" s="126" t="str">
        <f>+IFERROR(VLOOKUP(#REF!&amp;"-"&amp;ROW()-109,[1]ワークシート!$F$2:$BW$498,62,0),"")</f>
        <v/>
      </c>
      <c r="AE291" s="126"/>
      <c r="AF291" s="45" t="str">
        <f t="shared" si="10"/>
        <v/>
      </c>
      <c r="AG291" s="45"/>
      <c r="AH291" s="45" t="str">
        <f>+IFERROR(IF(VLOOKUP(#REF!&amp;"-"&amp;ROW()-109,[1]ワークシート!$F$2:$BW$498,63,0)="","",VLOOKUP(#REF!&amp;"-"&amp;ROW()-109,[1]ワークシート!$F$2:$BW$498,63,0)),"")</f>
        <v/>
      </c>
      <c r="AI291" s="45"/>
      <c r="AK291" s="135">
        <v>211</v>
      </c>
      <c r="AL291" s="135" t="str">
        <f t="shared" si="11"/>
        <v>211</v>
      </c>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row>
    <row r="292" spans="1:71" ht="35.1" hidden="1" customHeight="1">
      <c r="A292" s="2"/>
      <c r="B292" s="8" t="str">
        <f>+IFERROR(VLOOKUP(#REF!&amp;"-"&amp;ROW()-109,[1]ワークシート!$F$2:$BW$498,6,0),"")</f>
        <v/>
      </c>
      <c r="C292" s="18"/>
      <c r="D292" s="8" t="str">
        <f>+IFERROR(IF(VLOOKUP(#REF!&amp;"-"&amp;ROW()-109,[1]ワークシート!$F$2:$BW$498,7,0)="","",VLOOKUP(#REF!&amp;"-"&amp;ROW()-109,[1]ワークシート!$F$2:$BW$498,7,0)),"")</f>
        <v/>
      </c>
      <c r="E292" s="18"/>
      <c r="F292" s="8" t="str">
        <f>+IFERROR(VLOOKUP(#REF!&amp;"-"&amp;ROW()-109,[1]ワークシート!$F$2:$BW$498,8,0),"")</f>
        <v/>
      </c>
      <c r="G292" s="18"/>
      <c r="H292" s="45" t="str">
        <f>+IFERROR(VLOOKUP(#REF!&amp;"-"&amp;ROW()-109,[1]ワークシート!$F$2:$BW$498,9,0),"")</f>
        <v/>
      </c>
      <c r="I29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92" s="49"/>
      <c r="K292" s="8" t="str">
        <f>+IFERROR(VLOOKUP(#REF!&amp;"-"&amp;ROW()-109,[1]ワークシート!$F$2:$BW$498,16,0),"")</f>
        <v/>
      </c>
      <c r="L292" s="29"/>
      <c r="M292" s="18"/>
      <c r="N292" s="52" t="str">
        <f>+IFERROR(VLOOKUP(#REF!&amp;"-"&amp;ROW()-109,[1]ワークシート!$F$2:$BW$498,21,0),"")</f>
        <v/>
      </c>
      <c r="O292" s="62"/>
      <c r="P292" s="66" t="str">
        <f>+IFERROR(VLOOKUP(#REF!&amp;"-"&amp;ROW()-109,[1]ワークシート!$F$2:$BW$498,22,0),"")</f>
        <v/>
      </c>
      <c r="Q292" s="66"/>
      <c r="R292" s="71" t="str">
        <f>+IFERROR(VLOOKUP(#REF!&amp;"-"&amp;ROW()-109,[1]ワークシート!$F$2:$BW$498,52,0),"")</f>
        <v/>
      </c>
      <c r="S292" s="71"/>
      <c r="T292" s="71"/>
      <c r="U292" s="66" t="str">
        <f>+IFERROR(VLOOKUP(#REF!&amp;"-"&amp;ROW()-109,[1]ワークシート!$F$2:$BW$498,57,0),"")</f>
        <v/>
      </c>
      <c r="V292" s="66"/>
      <c r="W292" s="66" t="str">
        <f>+IFERROR(VLOOKUP(#REF!&amp;"-"&amp;ROW()-109,[1]ワークシート!$F$2:$BW$498,58,0),"")</f>
        <v/>
      </c>
      <c r="X292" s="66"/>
      <c r="Y292" s="66"/>
      <c r="Z292" s="45" t="str">
        <f t="shared" si="9"/>
        <v/>
      </c>
      <c r="AA292" s="45"/>
      <c r="AB292" s="8" t="str">
        <f>+IFERROR(IF(VLOOKUP(#REF!&amp;"-"&amp;ROW()-109,[1]ワークシート!$F$2:$BW$498,10,0)="","",VLOOKUP(#REF!&amp;"-"&amp;ROW()-109,[1]ワークシート!$F$2:$BW$498,10,0)),"")</f>
        <v/>
      </c>
      <c r="AC292" s="18"/>
      <c r="AD292" s="126" t="str">
        <f>+IFERROR(VLOOKUP(#REF!&amp;"-"&amp;ROW()-109,[1]ワークシート!$F$2:$BW$498,62,0),"")</f>
        <v/>
      </c>
      <c r="AE292" s="126"/>
      <c r="AF292" s="45" t="str">
        <f t="shared" si="10"/>
        <v/>
      </c>
      <c r="AG292" s="45"/>
      <c r="AH292" s="45" t="str">
        <f>+IFERROR(IF(VLOOKUP(#REF!&amp;"-"&amp;ROW()-109,[1]ワークシート!$F$2:$BW$498,63,0)="","",VLOOKUP(#REF!&amp;"-"&amp;ROW()-109,[1]ワークシート!$F$2:$BW$498,63,0)),"")</f>
        <v/>
      </c>
      <c r="AI292" s="45"/>
      <c r="AK292" s="135">
        <v>212</v>
      </c>
      <c r="AL292" s="135" t="str">
        <f t="shared" si="11"/>
        <v>212</v>
      </c>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row>
    <row r="293" spans="1:71" ht="35.1" hidden="1" customHeight="1">
      <c r="A293" s="2"/>
      <c r="B293" s="8" t="str">
        <f>+IFERROR(VLOOKUP(#REF!&amp;"-"&amp;ROW()-109,[1]ワークシート!$F$2:$BW$498,6,0),"")</f>
        <v/>
      </c>
      <c r="C293" s="18"/>
      <c r="D293" s="8" t="str">
        <f>+IFERROR(IF(VLOOKUP(#REF!&amp;"-"&amp;ROW()-109,[1]ワークシート!$F$2:$BW$498,7,0)="","",VLOOKUP(#REF!&amp;"-"&amp;ROW()-109,[1]ワークシート!$F$2:$BW$498,7,0)),"")</f>
        <v/>
      </c>
      <c r="E293" s="18"/>
      <c r="F293" s="8" t="str">
        <f>+IFERROR(VLOOKUP(#REF!&amp;"-"&amp;ROW()-109,[1]ワークシート!$F$2:$BW$498,8,0),"")</f>
        <v/>
      </c>
      <c r="G293" s="18"/>
      <c r="H293" s="45" t="str">
        <f>+IFERROR(VLOOKUP(#REF!&amp;"-"&amp;ROW()-109,[1]ワークシート!$F$2:$BW$498,9,0),"")</f>
        <v/>
      </c>
      <c r="I29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93" s="49"/>
      <c r="K293" s="8" t="str">
        <f>+IFERROR(VLOOKUP(#REF!&amp;"-"&amp;ROW()-109,[1]ワークシート!$F$2:$BW$498,16,0),"")</f>
        <v/>
      </c>
      <c r="L293" s="29"/>
      <c r="M293" s="18"/>
      <c r="N293" s="52" t="str">
        <f>+IFERROR(VLOOKUP(#REF!&amp;"-"&amp;ROW()-109,[1]ワークシート!$F$2:$BW$498,21,0),"")</f>
        <v/>
      </c>
      <c r="O293" s="62"/>
      <c r="P293" s="66" t="str">
        <f>+IFERROR(VLOOKUP(#REF!&amp;"-"&amp;ROW()-109,[1]ワークシート!$F$2:$BW$498,22,0),"")</f>
        <v/>
      </c>
      <c r="Q293" s="66"/>
      <c r="R293" s="71" t="str">
        <f>+IFERROR(VLOOKUP(#REF!&amp;"-"&amp;ROW()-109,[1]ワークシート!$F$2:$BW$498,52,0),"")</f>
        <v/>
      </c>
      <c r="S293" s="71"/>
      <c r="T293" s="71"/>
      <c r="U293" s="66" t="str">
        <f>+IFERROR(VLOOKUP(#REF!&amp;"-"&amp;ROW()-109,[1]ワークシート!$F$2:$BW$498,57,0),"")</f>
        <v/>
      </c>
      <c r="V293" s="66"/>
      <c r="W293" s="66" t="str">
        <f>+IFERROR(VLOOKUP(#REF!&amp;"-"&amp;ROW()-109,[1]ワークシート!$F$2:$BW$498,58,0),"")</f>
        <v/>
      </c>
      <c r="X293" s="66"/>
      <c r="Y293" s="66"/>
      <c r="Z293" s="45" t="str">
        <f t="shared" si="9"/>
        <v/>
      </c>
      <c r="AA293" s="45"/>
      <c r="AB293" s="8" t="str">
        <f>+IFERROR(IF(VLOOKUP(#REF!&amp;"-"&amp;ROW()-109,[1]ワークシート!$F$2:$BW$498,10,0)="","",VLOOKUP(#REF!&amp;"-"&amp;ROW()-109,[1]ワークシート!$F$2:$BW$498,10,0)),"")</f>
        <v/>
      </c>
      <c r="AC293" s="18"/>
      <c r="AD293" s="126" t="str">
        <f>+IFERROR(VLOOKUP(#REF!&amp;"-"&amp;ROW()-109,[1]ワークシート!$F$2:$BW$498,62,0),"")</f>
        <v/>
      </c>
      <c r="AE293" s="126"/>
      <c r="AF293" s="45" t="str">
        <f t="shared" si="10"/>
        <v/>
      </c>
      <c r="AG293" s="45"/>
      <c r="AH293" s="45" t="str">
        <f>+IFERROR(IF(VLOOKUP(#REF!&amp;"-"&amp;ROW()-109,[1]ワークシート!$F$2:$BW$498,63,0)="","",VLOOKUP(#REF!&amp;"-"&amp;ROW()-109,[1]ワークシート!$F$2:$BW$498,63,0)),"")</f>
        <v/>
      </c>
      <c r="AI293" s="45"/>
      <c r="AK293" s="135">
        <v>213</v>
      </c>
      <c r="AL293" s="135" t="str">
        <f t="shared" si="11"/>
        <v>213</v>
      </c>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row>
    <row r="294" spans="1:71" ht="35.1" hidden="1" customHeight="1">
      <c r="A294" s="2"/>
      <c r="B294" s="8" t="str">
        <f>+IFERROR(VLOOKUP(#REF!&amp;"-"&amp;ROW()-109,[1]ワークシート!$F$2:$BW$498,6,0),"")</f>
        <v/>
      </c>
      <c r="C294" s="18"/>
      <c r="D294" s="8" t="str">
        <f>+IFERROR(IF(VLOOKUP(#REF!&amp;"-"&amp;ROW()-109,[1]ワークシート!$F$2:$BW$498,7,0)="","",VLOOKUP(#REF!&amp;"-"&amp;ROW()-109,[1]ワークシート!$F$2:$BW$498,7,0)),"")</f>
        <v/>
      </c>
      <c r="E294" s="18"/>
      <c r="F294" s="8" t="str">
        <f>+IFERROR(VLOOKUP(#REF!&amp;"-"&amp;ROW()-109,[1]ワークシート!$F$2:$BW$498,8,0),"")</f>
        <v/>
      </c>
      <c r="G294" s="18"/>
      <c r="H294" s="45" t="str">
        <f>+IFERROR(VLOOKUP(#REF!&amp;"-"&amp;ROW()-109,[1]ワークシート!$F$2:$BW$498,9,0),"")</f>
        <v/>
      </c>
      <c r="I29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94" s="49"/>
      <c r="K294" s="8" t="str">
        <f>+IFERROR(VLOOKUP(#REF!&amp;"-"&amp;ROW()-109,[1]ワークシート!$F$2:$BW$498,16,0),"")</f>
        <v/>
      </c>
      <c r="L294" s="29"/>
      <c r="M294" s="18"/>
      <c r="N294" s="52" t="str">
        <f>+IFERROR(VLOOKUP(#REF!&amp;"-"&amp;ROW()-109,[1]ワークシート!$F$2:$BW$498,21,0),"")</f>
        <v/>
      </c>
      <c r="O294" s="62"/>
      <c r="P294" s="66" t="str">
        <f>+IFERROR(VLOOKUP(#REF!&amp;"-"&amp;ROW()-109,[1]ワークシート!$F$2:$BW$498,22,0),"")</f>
        <v/>
      </c>
      <c r="Q294" s="66"/>
      <c r="R294" s="71" t="str">
        <f>+IFERROR(VLOOKUP(#REF!&amp;"-"&amp;ROW()-109,[1]ワークシート!$F$2:$BW$498,52,0),"")</f>
        <v/>
      </c>
      <c r="S294" s="71"/>
      <c r="T294" s="71"/>
      <c r="U294" s="66" t="str">
        <f>+IFERROR(VLOOKUP(#REF!&amp;"-"&amp;ROW()-109,[1]ワークシート!$F$2:$BW$498,57,0),"")</f>
        <v/>
      </c>
      <c r="V294" s="66"/>
      <c r="W294" s="66" t="str">
        <f>+IFERROR(VLOOKUP(#REF!&amp;"-"&amp;ROW()-109,[1]ワークシート!$F$2:$BW$498,58,0),"")</f>
        <v/>
      </c>
      <c r="X294" s="66"/>
      <c r="Y294" s="66"/>
      <c r="Z294" s="45" t="str">
        <f t="shared" si="9"/>
        <v/>
      </c>
      <c r="AA294" s="45"/>
      <c r="AB294" s="8" t="str">
        <f>+IFERROR(IF(VLOOKUP(#REF!&amp;"-"&amp;ROW()-109,[1]ワークシート!$F$2:$BW$498,10,0)="","",VLOOKUP(#REF!&amp;"-"&amp;ROW()-109,[1]ワークシート!$F$2:$BW$498,10,0)),"")</f>
        <v/>
      </c>
      <c r="AC294" s="18"/>
      <c r="AD294" s="126" t="str">
        <f>+IFERROR(VLOOKUP(#REF!&amp;"-"&amp;ROW()-109,[1]ワークシート!$F$2:$BW$498,62,0),"")</f>
        <v/>
      </c>
      <c r="AE294" s="126"/>
      <c r="AF294" s="45" t="str">
        <f t="shared" si="10"/>
        <v/>
      </c>
      <c r="AG294" s="45"/>
      <c r="AH294" s="45" t="str">
        <f>+IFERROR(IF(VLOOKUP(#REF!&amp;"-"&amp;ROW()-109,[1]ワークシート!$F$2:$BW$498,63,0)="","",VLOOKUP(#REF!&amp;"-"&amp;ROW()-109,[1]ワークシート!$F$2:$BW$498,63,0)),"")</f>
        <v/>
      </c>
      <c r="AI294" s="45"/>
      <c r="AK294" s="135">
        <v>214</v>
      </c>
      <c r="AL294" s="135" t="str">
        <f t="shared" si="11"/>
        <v>214</v>
      </c>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row>
    <row r="295" spans="1:71" ht="35.1" hidden="1" customHeight="1">
      <c r="A295" s="2"/>
      <c r="B295" s="8" t="str">
        <f>+IFERROR(VLOOKUP(#REF!&amp;"-"&amp;ROW()-109,[1]ワークシート!$F$2:$BW$498,6,0),"")</f>
        <v/>
      </c>
      <c r="C295" s="18"/>
      <c r="D295" s="8" t="str">
        <f>+IFERROR(IF(VLOOKUP(#REF!&amp;"-"&amp;ROW()-109,[1]ワークシート!$F$2:$BW$498,7,0)="","",VLOOKUP(#REF!&amp;"-"&amp;ROW()-109,[1]ワークシート!$F$2:$BW$498,7,0)),"")</f>
        <v/>
      </c>
      <c r="E295" s="18"/>
      <c r="F295" s="8" t="str">
        <f>+IFERROR(VLOOKUP(#REF!&amp;"-"&amp;ROW()-109,[1]ワークシート!$F$2:$BW$498,8,0),"")</f>
        <v/>
      </c>
      <c r="G295" s="18"/>
      <c r="H295" s="45" t="str">
        <f>+IFERROR(VLOOKUP(#REF!&amp;"-"&amp;ROW()-109,[1]ワークシート!$F$2:$BW$498,9,0),"")</f>
        <v/>
      </c>
      <c r="I29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95" s="49"/>
      <c r="K295" s="8" t="str">
        <f>+IFERROR(VLOOKUP(#REF!&amp;"-"&amp;ROW()-109,[1]ワークシート!$F$2:$BW$498,16,0),"")</f>
        <v/>
      </c>
      <c r="L295" s="29"/>
      <c r="M295" s="18"/>
      <c r="N295" s="52" t="str">
        <f>+IFERROR(VLOOKUP(#REF!&amp;"-"&amp;ROW()-109,[1]ワークシート!$F$2:$BW$498,21,0),"")</f>
        <v/>
      </c>
      <c r="O295" s="62"/>
      <c r="P295" s="66" t="str">
        <f>+IFERROR(VLOOKUP(#REF!&amp;"-"&amp;ROW()-109,[1]ワークシート!$F$2:$BW$498,22,0),"")</f>
        <v/>
      </c>
      <c r="Q295" s="66"/>
      <c r="R295" s="71" t="str">
        <f>+IFERROR(VLOOKUP(#REF!&amp;"-"&amp;ROW()-109,[1]ワークシート!$F$2:$BW$498,52,0),"")</f>
        <v/>
      </c>
      <c r="S295" s="71"/>
      <c r="T295" s="71"/>
      <c r="U295" s="66" t="str">
        <f>+IFERROR(VLOOKUP(#REF!&amp;"-"&amp;ROW()-109,[1]ワークシート!$F$2:$BW$498,57,0),"")</f>
        <v/>
      </c>
      <c r="V295" s="66"/>
      <c r="W295" s="66" t="str">
        <f>+IFERROR(VLOOKUP(#REF!&amp;"-"&amp;ROW()-109,[1]ワークシート!$F$2:$BW$498,58,0),"")</f>
        <v/>
      </c>
      <c r="X295" s="66"/>
      <c r="Y295" s="66"/>
      <c r="Z295" s="45" t="str">
        <f t="shared" si="9"/>
        <v/>
      </c>
      <c r="AA295" s="45"/>
      <c r="AB295" s="8" t="str">
        <f>+IFERROR(IF(VLOOKUP(#REF!&amp;"-"&amp;ROW()-109,[1]ワークシート!$F$2:$BW$498,10,0)="","",VLOOKUP(#REF!&amp;"-"&amp;ROW()-109,[1]ワークシート!$F$2:$BW$498,10,0)),"")</f>
        <v/>
      </c>
      <c r="AC295" s="18"/>
      <c r="AD295" s="126" t="str">
        <f>+IFERROR(VLOOKUP(#REF!&amp;"-"&amp;ROW()-109,[1]ワークシート!$F$2:$BW$498,62,0),"")</f>
        <v/>
      </c>
      <c r="AE295" s="126"/>
      <c r="AF295" s="45" t="str">
        <f t="shared" si="10"/>
        <v/>
      </c>
      <c r="AG295" s="45"/>
      <c r="AH295" s="45" t="str">
        <f>+IFERROR(IF(VLOOKUP(#REF!&amp;"-"&amp;ROW()-109,[1]ワークシート!$F$2:$BW$498,63,0)="","",VLOOKUP(#REF!&amp;"-"&amp;ROW()-109,[1]ワークシート!$F$2:$BW$498,63,0)),"")</f>
        <v/>
      </c>
      <c r="AI295" s="45"/>
      <c r="AK295" s="135">
        <v>215</v>
      </c>
      <c r="AL295" s="135" t="str">
        <f t="shared" si="11"/>
        <v>215</v>
      </c>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row>
    <row r="296" spans="1:71" ht="35.1" hidden="1" customHeight="1">
      <c r="A296" s="2"/>
      <c r="B296" s="8" t="str">
        <f>+IFERROR(VLOOKUP(#REF!&amp;"-"&amp;ROW()-109,[1]ワークシート!$F$2:$BW$498,6,0),"")</f>
        <v/>
      </c>
      <c r="C296" s="18"/>
      <c r="D296" s="8" t="str">
        <f>+IFERROR(IF(VLOOKUP(#REF!&amp;"-"&amp;ROW()-109,[1]ワークシート!$F$2:$BW$498,7,0)="","",VLOOKUP(#REF!&amp;"-"&amp;ROW()-109,[1]ワークシート!$F$2:$BW$498,7,0)),"")</f>
        <v/>
      </c>
      <c r="E296" s="18"/>
      <c r="F296" s="8" t="str">
        <f>+IFERROR(VLOOKUP(#REF!&amp;"-"&amp;ROW()-109,[1]ワークシート!$F$2:$BW$498,8,0),"")</f>
        <v/>
      </c>
      <c r="G296" s="18"/>
      <c r="H296" s="45" t="str">
        <f>+IFERROR(VLOOKUP(#REF!&amp;"-"&amp;ROW()-109,[1]ワークシート!$F$2:$BW$498,9,0),"")</f>
        <v/>
      </c>
      <c r="I29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96" s="49"/>
      <c r="K296" s="8" t="str">
        <f>+IFERROR(VLOOKUP(#REF!&amp;"-"&amp;ROW()-109,[1]ワークシート!$F$2:$BW$498,16,0),"")</f>
        <v/>
      </c>
      <c r="L296" s="29"/>
      <c r="M296" s="18"/>
      <c r="N296" s="52" t="str">
        <f>+IFERROR(VLOOKUP(#REF!&amp;"-"&amp;ROW()-109,[1]ワークシート!$F$2:$BW$498,21,0),"")</f>
        <v/>
      </c>
      <c r="O296" s="62"/>
      <c r="P296" s="66" t="str">
        <f>+IFERROR(VLOOKUP(#REF!&amp;"-"&amp;ROW()-109,[1]ワークシート!$F$2:$BW$498,22,0),"")</f>
        <v/>
      </c>
      <c r="Q296" s="66"/>
      <c r="R296" s="71" t="str">
        <f>+IFERROR(VLOOKUP(#REF!&amp;"-"&amp;ROW()-109,[1]ワークシート!$F$2:$BW$498,52,0),"")</f>
        <v/>
      </c>
      <c r="S296" s="71"/>
      <c r="T296" s="71"/>
      <c r="U296" s="66" t="str">
        <f>+IFERROR(VLOOKUP(#REF!&amp;"-"&amp;ROW()-109,[1]ワークシート!$F$2:$BW$498,57,0),"")</f>
        <v/>
      </c>
      <c r="V296" s="66"/>
      <c r="W296" s="66" t="str">
        <f>+IFERROR(VLOOKUP(#REF!&amp;"-"&amp;ROW()-109,[1]ワークシート!$F$2:$BW$498,58,0),"")</f>
        <v/>
      </c>
      <c r="X296" s="66"/>
      <c r="Y296" s="66"/>
      <c r="Z296" s="45" t="str">
        <f t="shared" si="9"/>
        <v/>
      </c>
      <c r="AA296" s="45"/>
      <c r="AB296" s="8" t="str">
        <f>+IFERROR(IF(VLOOKUP(#REF!&amp;"-"&amp;ROW()-109,[1]ワークシート!$F$2:$BW$498,10,0)="","",VLOOKUP(#REF!&amp;"-"&amp;ROW()-109,[1]ワークシート!$F$2:$BW$498,10,0)),"")</f>
        <v/>
      </c>
      <c r="AC296" s="18"/>
      <c r="AD296" s="126" t="str">
        <f>+IFERROR(VLOOKUP(#REF!&amp;"-"&amp;ROW()-109,[1]ワークシート!$F$2:$BW$498,62,0),"")</f>
        <v/>
      </c>
      <c r="AE296" s="126"/>
      <c r="AF296" s="45" t="str">
        <f t="shared" si="10"/>
        <v/>
      </c>
      <c r="AG296" s="45"/>
      <c r="AH296" s="45" t="str">
        <f>+IFERROR(IF(VLOOKUP(#REF!&amp;"-"&amp;ROW()-109,[1]ワークシート!$F$2:$BW$498,63,0)="","",VLOOKUP(#REF!&amp;"-"&amp;ROW()-109,[1]ワークシート!$F$2:$BW$498,63,0)),"")</f>
        <v/>
      </c>
      <c r="AI296" s="45"/>
      <c r="AK296" s="135">
        <v>216</v>
      </c>
      <c r="AL296" s="135" t="str">
        <f t="shared" si="11"/>
        <v>216</v>
      </c>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row>
    <row r="297" spans="1:71" ht="35.1" hidden="1" customHeight="1">
      <c r="A297" s="2"/>
      <c r="B297" s="8" t="str">
        <f>+IFERROR(VLOOKUP(#REF!&amp;"-"&amp;ROW()-109,[1]ワークシート!$F$2:$BW$498,6,0),"")</f>
        <v/>
      </c>
      <c r="C297" s="18"/>
      <c r="D297" s="8" t="str">
        <f>+IFERROR(IF(VLOOKUP(#REF!&amp;"-"&amp;ROW()-109,[1]ワークシート!$F$2:$BW$498,7,0)="","",VLOOKUP(#REF!&amp;"-"&amp;ROW()-109,[1]ワークシート!$F$2:$BW$498,7,0)),"")</f>
        <v/>
      </c>
      <c r="E297" s="18"/>
      <c r="F297" s="8" t="str">
        <f>+IFERROR(VLOOKUP(#REF!&amp;"-"&amp;ROW()-109,[1]ワークシート!$F$2:$BW$498,8,0),"")</f>
        <v/>
      </c>
      <c r="G297" s="18"/>
      <c r="H297" s="45" t="str">
        <f>+IFERROR(VLOOKUP(#REF!&amp;"-"&amp;ROW()-109,[1]ワークシート!$F$2:$BW$498,9,0),"")</f>
        <v/>
      </c>
      <c r="I29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97" s="49"/>
      <c r="K297" s="8" t="str">
        <f>+IFERROR(VLOOKUP(#REF!&amp;"-"&amp;ROW()-109,[1]ワークシート!$F$2:$BW$498,16,0),"")</f>
        <v/>
      </c>
      <c r="L297" s="29"/>
      <c r="M297" s="18"/>
      <c r="N297" s="52" t="str">
        <f>+IFERROR(VLOOKUP(#REF!&amp;"-"&amp;ROW()-109,[1]ワークシート!$F$2:$BW$498,21,0),"")</f>
        <v/>
      </c>
      <c r="O297" s="62"/>
      <c r="P297" s="66" t="str">
        <f>+IFERROR(VLOOKUP(#REF!&amp;"-"&amp;ROW()-109,[1]ワークシート!$F$2:$BW$498,22,0),"")</f>
        <v/>
      </c>
      <c r="Q297" s="66"/>
      <c r="R297" s="71" t="str">
        <f>+IFERROR(VLOOKUP(#REF!&amp;"-"&amp;ROW()-109,[1]ワークシート!$F$2:$BW$498,52,0),"")</f>
        <v/>
      </c>
      <c r="S297" s="71"/>
      <c r="T297" s="71"/>
      <c r="U297" s="66" t="str">
        <f>+IFERROR(VLOOKUP(#REF!&amp;"-"&amp;ROW()-109,[1]ワークシート!$F$2:$BW$498,57,0),"")</f>
        <v/>
      </c>
      <c r="V297" s="66"/>
      <c r="W297" s="66" t="str">
        <f>+IFERROR(VLOOKUP(#REF!&amp;"-"&amp;ROW()-109,[1]ワークシート!$F$2:$BW$498,58,0),"")</f>
        <v/>
      </c>
      <c r="X297" s="66"/>
      <c r="Y297" s="66"/>
      <c r="Z297" s="45" t="str">
        <f t="shared" si="9"/>
        <v/>
      </c>
      <c r="AA297" s="45"/>
      <c r="AB297" s="8" t="str">
        <f>+IFERROR(IF(VLOOKUP(#REF!&amp;"-"&amp;ROW()-109,[1]ワークシート!$F$2:$BW$498,10,0)="","",VLOOKUP(#REF!&amp;"-"&amp;ROW()-109,[1]ワークシート!$F$2:$BW$498,10,0)),"")</f>
        <v/>
      </c>
      <c r="AC297" s="18"/>
      <c r="AD297" s="126" t="str">
        <f>+IFERROR(VLOOKUP(#REF!&amp;"-"&amp;ROW()-109,[1]ワークシート!$F$2:$BW$498,62,0),"")</f>
        <v/>
      </c>
      <c r="AE297" s="126"/>
      <c r="AF297" s="45" t="str">
        <f t="shared" si="10"/>
        <v/>
      </c>
      <c r="AG297" s="45"/>
      <c r="AH297" s="45" t="str">
        <f>+IFERROR(IF(VLOOKUP(#REF!&amp;"-"&amp;ROW()-109,[1]ワークシート!$F$2:$BW$498,63,0)="","",VLOOKUP(#REF!&amp;"-"&amp;ROW()-109,[1]ワークシート!$F$2:$BW$498,63,0)),"")</f>
        <v/>
      </c>
      <c r="AI297" s="45"/>
      <c r="AK297" s="135">
        <v>217</v>
      </c>
      <c r="AL297" s="135" t="str">
        <f t="shared" si="11"/>
        <v>217</v>
      </c>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row>
    <row r="298" spans="1:71" ht="35.1" hidden="1" customHeight="1">
      <c r="A298" s="2"/>
      <c r="B298" s="8" t="str">
        <f>+IFERROR(VLOOKUP(#REF!&amp;"-"&amp;ROW()-109,[1]ワークシート!$F$2:$BW$498,6,0),"")</f>
        <v/>
      </c>
      <c r="C298" s="18"/>
      <c r="D298" s="8" t="str">
        <f>+IFERROR(IF(VLOOKUP(#REF!&amp;"-"&amp;ROW()-109,[1]ワークシート!$F$2:$BW$498,7,0)="","",VLOOKUP(#REF!&amp;"-"&amp;ROW()-109,[1]ワークシート!$F$2:$BW$498,7,0)),"")</f>
        <v/>
      </c>
      <c r="E298" s="18"/>
      <c r="F298" s="8" t="str">
        <f>+IFERROR(VLOOKUP(#REF!&amp;"-"&amp;ROW()-109,[1]ワークシート!$F$2:$BW$498,8,0),"")</f>
        <v/>
      </c>
      <c r="G298" s="18"/>
      <c r="H298" s="45" t="str">
        <f>+IFERROR(VLOOKUP(#REF!&amp;"-"&amp;ROW()-109,[1]ワークシート!$F$2:$BW$498,9,0),"")</f>
        <v/>
      </c>
      <c r="I29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98" s="49"/>
      <c r="K298" s="8" t="str">
        <f>+IFERROR(VLOOKUP(#REF!&amp;"-"&amp;ROW()-109,[1]ワークシート!$F$2:$BW$498,16,0),"")</f>
        <v/>
      </c>
      <c r="L298" s="29"/>
      <c r="M298" s="18"/>
      <c r="N298" s="52" t="str">
        <f>+IFERROR(VLOOKUP(#REF!&amp;"-"&amp;ROW()-109,[1]ワークシート!$F$2:$BW$498,21,0),"")</f>
        <v/>
      </c>
      <c r="O298" s="62"/>
      <c r="P298" s="66" t="str">
        <f>+IFERROR(VLOOKUP(#REF!&amp;"-"&amp;ROW()-109,[1]ワークシート!$F$2:$BW$498,22,0),"")</f>
        <v/>
      </c>
      <c r="Q298" s="66"/>
      <c r="R298" s="71" t="str">
        <f>+IFERROR(VLOOKUP(#REF!&amp;"-"&amp;ROW()-109,[1]ワークシート!$F$2:$BW$498,52,0),"")</f>
        <v/>
      </c>
      <c r="S298" s="71"/>
      <c r="T298" s="71"/>
      <c r="U298" s="66" t="str">
        <f>+IFERROR(VLOOKUP(#REF!&amp;"-"&amp;ROW()-109,[1]ワークシート!$F$2:$BW$498,57,0),"")</f>
        <v/>
      </c>
      <c r="V298" s="66"/>
      <c r="W298" s="66" t="str">
        <f>+IFERROR(VLOOKUP(#REF!&amp;"-"&amp;ROW()-109,[1]ワークシート!$F$2:$BW$498,58,0),"")</f>
        <v/>
      </c>
      <c r="X298" s="66"/>
      <c r="Y298" s="66"/>
      <c r="Z298" s="45" t="str">
        <f t="shared" si="9"/>
        <v/>
      </c>
      <c r="AA298" s="45"/>
      <c r="AB298" s="8" t="str">
        <f>+IFERROR(IF(VLOOKUP(#REF!&amp;"-"&amp;ROW()-109,[1]ワークシート!$F$2:$BW$498,10,0)="","",VLOOKUP(#REF!&amp;"-"&amp;ROW()-109,[1]ワークシート!$F$2:$BW$498,10,0)),"")</f>
        <v/>
      </c>
      <c r="AC298" s="18"/>
      <c r="AD298" s="126" t="str">
        <f>+IFERROR(VLOOKUP(#REF!&amp;"-"&amp;ROW()-109,[1]ワークシート!$F$2:$BW$498,62,0),"")</f>
        <v/>
      </c>
      <c r="AE298" s="126"/>
      <c r="AF298" s="45" t="str">
        <f t="shared" si="10"/>
        <v/>
      </c>
      <c r="AG298" s="45"/>
      <c r="AH298" s="45" t="str">
        <f>+IFERROR(IF(VLOOKUP(#REF!&amp;"-"&amp;ROW()-109,[1]ワークシート!$F$2:$BW$498,63,0)="","",VLOOKUP(#REF!&amp;"-"&amp;ROW()-109,[1]ワークシート!$F$2:$BW$498,63,0)),"")</f>
        <v/>
      </c>
      <c r="AI298" s="45"/>
      <c r="AK298" s="135">
        <v>218</v>
      </c>
      <c r="AL298" s="135" t="str">
        <f t="shared" si="11"/>
        <v>218</v>
      </c>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row>
    <row r="299" spans="1:71" ht="35.1" hidden="1" customHeight="1">
      <c r="A299" s="2"/>
      <c r="B299" s="8" t="str">
        <f>+IFERROR(VLOOKUP(#REF!&amp;"-"&amp;ROW()-109,[1]ワークシート!$F$2:$BW$498,6,0),"")</f>
        <v/>
      </c>
      <c r="C299" s="18"/>
      <c r="D299" s="8" t="str">
        <f>+IFERROR(IF(VLOOKUP(#REF!&amp;"-"&amp;ROW()-109,[1]ワークシート!$F$2:$BW$498,7,0)="","",VLOOKUP(#REF!&amp;"-"&amp;ROW()-109,[1]ワークシート!$F$2:$BW$498,7,0)),"")</f>
        <v/>
      </c>
      <c r="E299" s="18"/>
      <c r="F299" s="8" t="str">
        <f>+IFERROR(VLOOKUP(#REF!&amp;"-"&amp;ROW()-109,[1]ワークシート!$F$2:$BW$498,8,0),"")</f>
        <v/>
      </c>
      <c r="G299" s="18"/>
      <c r="H299" s="45" t="str">
        <f>+IFERROR(VLOOKUP(#REF!&amp;"-"&amp;ROW()-109,[1]ワークシート!$F$2:$BW$498,9,0),"")</f>
        <v/>
      </c>
      <c r="I29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299" s="49"/>
      <c r="K299" s="8" t="str">
        <f>+IFERROR(VLOOKUP(#REF!&amp;"-"&amp;ROW()-109,[1]ワークシート!$F$2:$BW$498,16,0),"")</f>
        <v/>
      </c>
      <c r="L299" s="29"/>
      <c r="M299" s="18"/>
      <c r="N299" s="52" t="str">
        <f>+IFERROR(VLOOKUP(#REF!&amp;"-"&amp;ROW()-109,[1]ワークシート!$F$2:$BW$498,21,0),"")</f>
        <v/>
      </c>
      <c r="O299" s="62"/>
      <c r="P299" s="66" t="str">
        <f>+IFERROR(VLOOKUP(#REF!&amp;"-"&amp;ROW()-109,[1]ワークシート!$F$2:$BW$498,22,0),"")</f>
        <v/>
      </c>
      <c r="Q299" s="66"/>
      <c r="R299" s="71" t="str">
        <f>+IFERROR(VLOOKUP(#REF!&amp;"-"&amp;ROW()-109,[1]ワークシート!$F$2:$BW$498,52,0),"")</f>
        <v/>
      </c>
      <c r="S299" s="71"/>
      <c r="T299" s="71"/>
      <c r="U299" s="66" t="str">
        <f>+IFERROR(VLOOKUP(#REF!&amp;"-"&amp;ROW()-109,[1]ワークシート!$F$2:$BW$498,57,0),"")</f>
        <v/>
      </c>
      <c r="V299" s="66"/>
      <c r="W299" s="66" t="str">
        <f>+IFERROR(VLOOKUP(#REF!&amp;"-"&amp;ROW()-109,[1]ワークシート!$F$2:$BW$498,58,0),"")</f>
        <v/>
      </c>
      <c r="X299" s="66"/>
      <c r="Y299" s="66"/>
      <c r="Z299" s="45" t="str">
        <f t="shared" si="9"/>
        <v/>
      </c>
      <c r="AA299" s="45"/>
      <c r="AB299" s="8" t="str">
        <f>+IFERROR(IF(VLOOKUP(#REF!&amp;"-"&amp;ROW()-109,[1]ワークシート!$F$2:$BW$498,10,0)="","",VLOOKUP(#REF!&amp;"-"&amp;ROW()-109,[1]ワークシート!$F$2:$BW$498,10,0)),"")</f>
        <v/>
      </c>
      <c r="AC299" s="18"/>
      <c r="AD299" s="126" t="str">
        <f>+IFERROR(VLOOKUP(#REF!&amp;"-"&amp;ROW()-109,[1]ワークシート!$F$2:$BW$498,62,0),"")</f>
        <v/>
      </c>
      <c r="AE299" s="126"/>
      <c r="AF299" s="45" t="str">
        <f t="shared" si="10"/>
        <v/>
      </c>
      <c r="AG299" s="45"/>
      <c r="AH299" s="45" t="str">
        <f>+IFERROR(IF(VLOOKUP(#REF!&amp;"-"&amp;ROW()-109,[1]ワークシート!$F$2:$BW$498,63,0)="","",VLOOKUP(#REF!&amp;"-"&amp;ROW()-109,[1]ワークシート!$F$2:$BW$498,63,0)),"")</f>
        <v/>
      </c>
      <c r="AI299" s="45"/>
      <c r="AK299" s="135">
        <v>219</v>
      </c>
      <c r="AL299" s="135" t="str">
        <f t="shared" si="11"/>
        <v>219</v>
      </c>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row>
    <row r="300" spans="1:71" ht="35.1" hidden="1" customHeight="1">
      <c r="A300" s="2"/>
      <c r="B300" s="8" t="str">
        <f>+IFERROR(VLOOKUP(#REF!&amp;"-"&amp;ROW()-109,[1]ワークシート!$F$2:$BW$498,6,0),"")</f>
        <v/>
      </c>
      <c r="C300" s="18"/>
      <c r="D300" s="8" t="str">
        <f>+IFERROR(IF(VLOOKUP(#REF!&amp;"-"&amp;ROW()-109,[1]ワークシート!$F$2:$BW$498,7,0)="","",VLOOKUP(#REF!&amp;"-"&amp;ROW()-109,[1]ワークシート!$F$2:$BW$498,7,0)),"")</f>
        <v/>
      </c>
      <c r="E300" s="18"/>
      <c r="F300" s="8" t="str">
        <f>+IFERROR(VLOOKUP(#REF!&amp;"-"&amp;ROW()-109,[1]ワークシート!$F$2:$BW$498,8,0),"")</f>
        <v/>
      </c>
      <c r="G300" s="18"/>
      <c r="H300" s="45" t="str">
        <f>+IFERROR(VLOOKUP(#REF!&amp;"-"&amp;ROW()-109,[1]ワークシート!$F$2:$BW$498,9,0),"")</f>
        <v/>
      </c>
      <c r="I30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00" s="49"/>
      <c r="K300" s="8" t="str">
        <f>+IFERROR(VLOOKUP(#REF!&amp;"-"&amp;ROW()-109,[1]ワークシート!$F$2:$BW$498,16,0),"")</f>
        <v/>
      </c>
      <c r="L300" s="29"/>
      <c r="M300" s="18"/>
      <c r="N300" s="52" t="str">
        <f>+IFERROR(VLOOKUP(#REF!&amp;"-"&amp;ROW()-109,[1]ワークシート!$F$2:$BW$498,21,0),"")</f>
        <v/>
      </c>
      <c r="O300" s="62"/>
      <c r="P300" s="66" t="str">
        <f>+IFERROR(VLOOKUP(#REF!&amp;"-"&amp;ROW()-109,[1]ワークシート!$F$2:$BW$498,22,0),"")</f>
        <v/>
      </c>
      <c r="Q300" s="66"/>
      <c r="R300" s="71" t="str">
        <f>+IFERROR(VLOOKUP(#REF!&amp;"-"&amp;ROW()-109,[1]ワークシート!$F$2:$BW$498,52,0),"")</f>
        <v/>
      </c>
      <c r="S300" s="71"/>
      <c r="T300" s="71"/>
      <c r="U300" s="66" t="str">
        <f>+IFERROR(VLOOKUP(#REF!&amp;"-"&amp;ROW()-109,[1]ワークシート!$F$2:$BW$498,57,0),"")</f>
        <v/>
      </c>
      <c r="V300" s="66"/>
      <c r="W300" s="66" t="str">
        <f>+IFERROR(VLOOKUP(#REF!&amp;"-"&amp;ROW()-109,[1]ワークシート!$F$2:$BW$498,58,0),"")</f>
        <v/>
      </c>
      <c r="X300" s="66"/>
      <c r="Y300" s="66"/>
      <c r="Z300" s="45" t="str">
        <f t="shared" si="9"/>
        <v/>
      </c>
      <c r="AA300" s="45"/>
      <c r="AB300" s="8" t="str">
        <f>+IFERROR(IF(VLOOKUP(#REF!&amp;"-"&amp;ROW()-109,[1]ワークシート!$F$2:$BW$498,10,0)="","",VLOOKUP(#REF!&amp;"-"&amp;ROW()-109,[1]ワークシート!$F$2:$BW$498,10,0)),"")</f>
        <v/>
      </c>
      <c r="AC300" s="18"/>
      <c r="AD300" s="126" t="str">
        <f>+IFERROR(VLOOKUP(#REF!&amp;"-"&amp;ROW()-109,[1]ワークシート!$F$2:$BW$498,62,0),"")</f>
        <v/>
      </c>
      <c r="AE300" s="126"/>
      <c r="AF300" s="45" t="str">
        <f t="shared" si="10"/>
        <v/>
      </c>
      <c r="AG300" s="45"/>
      <c r="AH300" s="45" t="str">
        <f>+IFERROR(IF(VLOOKUP(#REF!&amp;"-"&amp;ROW()-109,[1]ワークシート!$F$2:$BW$498,63,0)="","",VLOOKUP(#REF!&amp;"-"&amp;ROW()-109,[1]ワークシート!$F$2:$BW$498,63,0)),"")</f>
        <v/>
      </c>
      <c r="AI300" s="45"/>
      <c r="AK300" s="135">
        <v>220</v>
      </c>
      <c r="AL300" s="135" t="str">
        <f t="shared" si="11"/>
        <v>220</v>
      </c>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row>
    <row r="301" spans="1:71" ht="35.1" hidden="1" customHeight="1">
      <c r="A301" s="2"/>
      <c r="B301" s="8" t="str">
        <f>+IFERROR(VLOOKUP(#REF!&amp;"-"&amp;ROW()-109,[1]ワークシート!$F$2:$BW$498,6,0),"")</f>
        <v/>
      </c>
      <c r="C301" s="18"/>
      <c r="D301" s="8" t="str">
        <f>+IFERROR(IF(VLOOKUP(#REF!&amp;"-"&amp;ROW()-109,[1]ワークシート!$F$2:$BW$498,7,0)="","",VLOOKUP(#REF!&amp;"-"&amp;ROW()-109,[1]ワークシート!$F$2:$BW$498,7,0)),"")</f>
        <v/>
      </c>
      <c r="E301" s="18"/>
      <c r="F301" s="8" t="str">
        <f>+IFERROR(VLOOKUP(#REF!&amp;"-"&amp;ROW()-109,[1]ワークシート!$F$2:$BW$498,8,0),"")</f>
        <v/>
      </c>
      <c r="G301" s="18"/>
      <c r="H301" s="45" t="str">
        <f>+IFERROR(VLOOKUP(#REF!&amp;"-"&amp;ROW()-109,[1]ワークシート!$F$2:$BW$498,9,0),"")</f>
        <v/>
      </c>
      <c r="I30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01" s="49"/>
      <c r="K301" s="8" t="str">
        <f>+IFERROR(VLOOKUP(#REF!&amp;"-"&amp;ROW()-109,[1]ワークシート!$F$2:$BW$498,16,0),"")</f>
        <v/>
      </c>
      <c r="L301" s="29"/>
      <c r="M301" s="18"/>
      <c r="N301" s="52" t="str">
        <f>+IFERROR(VLOOKUP(#REF!&amp;"-"&amp;ROW()-109,[1]ワークシート!$F$2:$BW$498,21,0),"")</f>
        <v/>
      </c>
      <c r="O301" s="62"/>
      <c r="P301" s="66" t="str">
        <f>+IFERROR(VLOOKUP(#REF!&amp;"-"&amp;ROW()-109,[1]ワークシート!$F$2:$BW$498,22,0),"")</f>
        <v/>
      </c>
      <c r="Q301" s="66"/>
      <c r="R301" s="71" t="str">
        <f>+IFERROR(VLOOKUP(#REF!&amp;"-"&amp;ROW()-109,[1]ワークシート!$F$2:$BW$498,52,0),"")</f>
        <v/>
      </c>
      <c r="S301" s="71"/>
      <c r="T301" s="71"/>
      <c r="U301" s="66" t="str">
        <f>+IFERROR(VLOOKUP(#REF!&amp;"-"&amp;ROW()-109,[1]ワークシート!$F$2:$BW$498,57,0),"")</f>
        <v/>
      </c>
      <c r="V301" s="66"/>
      <c r="W301" s="66" t="str">
        <f>+IFERROR(VLOOKUP(#REF!&amp;"-"&amp;ROW()-109,[1]ワークシート!$F$2:$BW$498,58,0),"")</f>
        <v/>
      </c>
      <c r="X301" s="66"/>
      <c r="Y301" s="66"/>
      <c r="Z301" s="45" t="str">
        <f t="shared" si="9"/>
        <v/>
      </c>
      <c r="AA301" s="45"/>
      <c r="AB301" s="8" t="str">
        <f>+IFERROR(IF(VLOOKUP(#REF!&amp;"-"&amp;ROW()-109,[1]ワークシート!$F$2:$BW$498,10,0)="","",VLOOKUP(#REF!&amp;"-"&amp;ROW()-109,[1]ワークシート!$F$2:$BW$498,10,0)),"")</f>
        <v/>
      </c>
      <c r="AC301" s="18"/>
      <c r="AD301" s="126" t="str">
        <f>+IFERROR(VLOOKUP(#REF!&amp;"-"&amp;ROW()-109,[1]ワークシート!$F$2:$BW$498,62,0),"")</f>
        <v/>
      </c>
      <c r="AE301" s="126"/>
      <c r="AF301" s="45" t="str">
        <f t="shared" si="10"/>
        <v/>
      </c>
      <c r="AG301" s="45"/>
      <c r="AH301" s="45" t="str">
        <f>+IFERROR(IF(VLOOKUP(#REF!&amp;"-"&amp;ROW()-109,[1]ワークシート!$F$2:$BW$498,63,0)="","",VLOOKUP(#REF!&amp;"-"&amp;ROW()-109,[1]ワークシート!$F$2:$BW$498,63,0)),"")</f>
        <v/>
      </c>
      <c r="AI301" s="45"/>
      <c r="AK301" s="135">
        <v>221</v>
      </c>
      <c r="AL301" s="135" t="str">
        <f t="shared" si="11"/>
        <v>221</v>
      </c>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row>
    <row r="302" spans="1:71" ht="35.1" hidden="1" customHeight="1">
      <c r="A302" s="2"/>
      <c r="B302" s="8" t="str">
        <f>+IFERROR(VLOOKUP(#REF!&amp;"-"&amp;ROW()-109,[1]ワークシート!$F$2:$BW$498,6,0),"")</f>
        <v/>
      </c>
      <c r="C302" s="18"/>
      <c r="D302" s="8" t="str">
        <f>+IFERROR(IF(VLOOKUP(#REF!&amp;"-"&amp;ROW()-109,[1]ワークシート!$F$2:$BW$498,7,0)="","",VLOOKUP(#REF!&amp;"-"&amp;ROW()-109,[1]ワークシート!$F$2:$BW$498,7,0)),"")</f>
        <v/>
      </c>
      <c r="E302" s="18"/>
      <c r="F302" s="8" t="str">
        <f>+IFERROR(VLOOKUP(#REF!&amp;"-"&amp;ROW()-109,[1]ワークシート!$F$2:$BW$498,8,0),"")</f>
        <v/>
      </c>
      <c r="G302" s="18"/>
      <c r="H302" s="45" t="str">
        <f>+IFERROR(VLOOKUP(#REF!&amp;"-"&amp;ROW()-109,[1]ワークシート!$F$2:$BW$498,9,0),"")</f>
        <v/>
      </c>
      <c r="I30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02" s="49"/>
      <c r="K302" s="8" t="str">
        <f>+IFERROR(VLOOKUP(#REF!&amp;"-"&amp;ROW()-109,[1]ワークシート!$F$2:$BW$498,16,0),"")</f>
        <v/>
      </c>
      <c r="L302" s="29"/>
      <c r="M302" s="18"/>
      <c r="N302" s="52" t="str">
        <f>+IFERROR(VLOOKUP(#REF!&amp;"-"&amp;ROW()-109,[1]ワークシート!$F$2:$BW$498,21,0),"")</f>
        <v/>
      </c>
      <c r="O302" s="62"/>
      <c r="P302" s="66" t="str">
        <f>+IFERROR(VLOOKUP(#REF!&amp;"-"&amp;ROW()-109,[1]ワークシート!$F$2:$BW$498,22,0),"")</f>
        <v/>
      </c>
      <c r="Q302" s="66"/>
      <c r="R302" s="71" t="str">
        <f>+IFERROR(VLOOKUP(#REF!&amp;"-"&amp;ROW()-109,[1]ワークシート!$F$2:$BW$498,52,0),"")</f>
        <v/>
      </c>
      <c r="S302" s="71"/>
      <c r="T302" s="71"/>
      <c r="U302" s="66" t="str">
        <f>+IFERROR(VLOOKUP(#REF!&amp;"-"&amp;ROW()-109,[1]ワークシート!$F$2:$BW$498,57,0),"")</f>
        <v/>
      </c>
      <c r="V302" s="66"/>
      <c r="W302" s="66" t="str">
        <f>+IFERROR(VLOOKUP(#REF!&amp;"-"&amp;ROW()-109,[1]ワークシート!$F$2:$BW$498,58,0),"")</f>
        <v/>
      </c>
      <c r="X302" s="66"/>
      <c r="Y302" s="66"/>
      <c r="Z302" s="45" t="str">
        <f t="shared" si="9"/>
        <v/>
      </c>
      <c r="AA302" s="45"/>
      <c r="AB302" s="8" t="str">
        <f>+IFERROR(IF(VLOOKUP(#REF!&amp;"-"&amp;ROW()-109,[1]ワークシート!$F$2:$BW$498,10,0)="","",VLOOKUP(#REF!&amp;"-"&amp;ROW()-109,[1]ワークシート!$F$2:$BW$498,10,0)),"")</f>
        <v/>
      </c>
      <c r="AC302" s="18"/>
      <c r="AD302" s="126" t="str">
        <f>+IFERROR(VLOOKUP(#REF!&amp;"-"&amp;ROW()-109,[1]ワークシート!$F$2:$BW$498,62,0),"")</f>
        <v/>
      </c>
      <c r="AE302" s="126"/>
      <c r="AF302" s="45" t="str">
        <f t="shared" si="10"/>
        <v/>
      </c>
      <c r="AG302" s="45"/>
      <c r="AH302" s="45" t="str">
        <f>+IFERROR(IF(VLOOKUP(#REF!&amp;"-"&amp;ROW()-109,[1]ワークシート!$F$2:$BW$498,63,0)="","",VLOOKUP(#REF!&amp;"-"&amp;ROW()-109,[1]ワークシート!$F$2:$BW$498,63,0)),"")</f>
        <v/>
      </c>
      <c r="AI302" s="45"/>
      <c r="AK302" s="135">
        <v>222</v>
      </c>
      <c r="AL302" s="135" t="str">
        <f t="shared" si="11"/>
        <v>222</v>
      </c>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row>
    <row r="303" spans="1:71" ht="35.1" hidden="1" customHeight="1">
      <c r="A303" s="2"/>
      <c r="B303" s="8" t="str">
        <f>+IFERROR(VLOOKUP(#REF!&amp;"-"&amp;ROW()-109,[1]ワークシート!$F$2:$BW$498,6,0),"")</f>
        <v/>
      </c>
      <c r="C303" s="18"/>
      <c r="D303" s="8" t="str">
        <f>+IFERROR(IF(VLOOKUP(#REF!&amp;"-"&amp;ROW()-109,[1]ワークシート!$F$2:$BW$498,7,0)="","",VLOOKUP(#REF!&amp;"-"&amp;ROW()-109,[1]ワークシート!$F$2:$BW$498,7,0)),"")</f>
        <v/>
      </c>
      <c r="E303" s="18"/>
      <c r="F303" s="8" t="str">
        <f>+IFERROR(VLOOKUP(#REF!&amp;"-"&amp;ROW()-109,[1]ワークシート!$F$2:$BW$498,8,0),"")</f>
        <v/>
      </c>
      <c r="G303" s="18"/>
      <c r="H303" s="45" t="str">
        <f>+IFERROR(VLOOKUP(#REF!&amp;"-"&amp;ROW()-109,[1]ワークシート!$F$2:$BW$498,9,0),"")</f>
        <v/>
      </c>
      <c r="I30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03" s="49"/>
      <c r="K303" s="8" t="str">
        <f>+IFERROR(VLOOKUP(#REF!&amp;"-"&amp;ROW()-109,[1]ワークシート!$F$2:$BW$498,16,0),"")</f>
        <v/>
      </c>
      <c r="L303" s="29"/>
      <c r="M303" s="18"/>
      <c r="N303" s="52" t="str">
        <f>+IFERROR(VLOOKUP(#REF!&amp;"-"&amp;ROW()-109,[1]ワークシート!$F$2:$BW$498,21,0),"")</f>
        <v/>
      </c>
      <c r="O303" s="62"/>
      <c r="P303" s="66" t="str">
        <f>+IFERROR(VLOOKUP(#REF!&amp;"-"&amp;ROW()-109,[1]ワークシート!$F$2:$BW$498,22,0),"")</f>
        <v/>
      </c>
      <c r="Q303" s="66"/>
      <c r="R303" s="71" t="str">
        <f>+IFERROR(VLOOKUP(#REF!&amp;"-"&amp;ROW()-109,[1]ワークシート!$F$2:$BW$498,52,0),"")</f>
        <v/>
      </c>
      <c r="S303" s="71"/>
      <c r="T303" s="71"/>
      <c r="U303" s="66" t="str">
        <f>+IFERROR(VLOOKUP(#REF!&amp;"-"&amp;ROW()-109,[1]ワークシート!$F$2:$BW$498,57,0),"")</f>
        <v/>
      </c>
      <c r="V303" s="66"/>
      <c r="W303" s="66" t="str">
        <f>+IFERROR(VLOOKUP(#REF!&amp;"-"&amp;ROW()-109,[1]ワークシート!$F$2:$BW$498,58,0),"")</f>
        <v/>
      </c>
      <c r="X303" s="66"/>
      <c r="Y303" s="66"/>
      <c r="Z303" s="45" t="str">
        <f t="shared" si="9"/>
        <v/>
      </c>
      <c r="AA303" s="45"/>
      <c r="AB303" s="8" t="str">
        <f>+IFERROR(IF(VLOOKUP(#REF!&amp;"-"&amp;ROW()-109,[1]ワークシート!$F$2:$BW$498,10,0)="","",VLOOKUP(#REF!&amp;"-"&amp;ROW()-109,[1]ワークシート!$F$2:$BW$498,10,0)),"")</f>
        <v/>
      </c>
      <c r="AC303" s="18"/>
      <c r="AD303" s="126" t="str">
        <f>+IFERROR(VLOOKUP(#REF!&amp;"-"&amp;ROW()-109,[1]ワークシート!$F$2:$BW$498,62,0),"")</f>
        <v/>
      </c>
      <c r="AE303" s="126"/>
      <c r="AF303" s="45" t="str">
        <f t="shared" si="10"/>
        <v/>
      </c>
      <c r="AG303" s="45"/>
      <c r="AH303" s="45" t="str">
        <f>+IFERROR(IF(VLOOKUP(#REF!&amp;"-"&amp;ROW()-109,[1]ワークシート!$F$2:$BW$498,63,0)="","",VLOOKUP(#REF!&amp;"-"&amp;ROW()-109,[1]ワークシート!$F$2:$BW$498,63,0)),"")</f>
        <v/>
      </c>
      <c r="AI303" s="45"/>
      <c r="AK303" s="135">
        <v>223</v>
      </c>
      <c r="AL303" s="135" t="str">
        <f t="shared" si="11"/>
        <v>223</v>
      </c>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row>
    <row r="304" spans="1:71" ht="35.1" hidden="1" customHeight="1">
      <c r="A304" s="2"/>
      <c r="B304" s="8" t="str">
        <f>+IFERROR(VLOOKUP(#REF!&amp;"-"&amp;ROW()-109,[1]ワークシート!$F$2:$BW$498,6,0),"")</f>
        <v/>
      </c>
      <c r="C304" s="18"/>
      <c r="D304" s="8" t="str">
        <f>+IFERROR(IF(VLOOKUP(#REF!&amp;"-"&amp;ROW()-109,[1]ワークシート!$F$2:$BW$498,7,0)="","",VLOOKUP(#REF!&amp;"-"&amp;ROW()-109,[1]ワークシート!$F$2:$BW$498,7,0)),"")</f>
        <v/>
      </c>
      <c r="E304" s="18"/>
      <c r="F304" s="8" t="str">
        <f>+IFERROR(VLOOKUP(#REF!&amp;"-"&amp;ROW()-109,[1]ワークシート!$F$2:$BW$498,8,0),"")</f>
        <v/>
      </c>
      <c r="G304" s="18"/>
      <c r="H304" s="45" t="str">
        <f>+IFERROR(VLOOKUP(#REF!&amp;"-"&amp;ROW()-109,[1]ワークシート!$F$2:$BW$498,9,0),"")</f>
        <v/>
      </c>
      <c r="I30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04" s="49"/>
      <c r="K304" s="8" t="str">
        <f>+IFERROR(VLOOKUP(#REF!&amp;"-"&amp;ROW()-109,[1]ワークシート!$F$2:$BW$498,16,0),"")</f>
        <v/>
      </c>
      <c r="L304" s="29"/>
      <c r="M304" s="18"/>
      <c r="N304" s="52" t="str">
        <f>+IFERROR(VLOOKUP(#REF!&amp;"-"&amp;ROW()-109,[1]ワークシート!$F$2:$BW$498,21,0),"")</f>
        <v/>
      </c>
      <c r="O304" s="62"/>
      <c r="P304" s="66" t="str">
        <f>+IFERROR(VLOOKUP(#REF!&amp;"-"&amp;ROW()-109,[1]ワークシート!$F$2:$BW$498,22,0),"")</f>
        <v/>
      </c>
      <c r="Q304" s="66"/>
      <c r="R304" s="71" t="str">
        <f>+IFERROR(VLOOKUP(#REF!&amp;"-"&amp;ROW()-109,[1]ワークシート!$F$2:$BW$498,52,0),"")</f>
        <v/>
      </c>
      <c r="S304" s="71"/>
      <c r="T304" s="71"/>
      <c r="U304" s="66" t="str">
        <f>+IFERROR(VLOOKUP(#REF!&amp;"-"&amp;ROW()-109,[1]ワークシート!$F$2:$BW$498,57,0),"")</f>
        <v/>
      </c>
      <c r="V304" s="66"/>
      <c r="W304" s="66" t="str">
        <f>+IFERROR(VLOOKUP(#REF!&amp;"-"&amp;ROW()-109,[1]ワークシート!$F$2:$BW$498,58,0),"")</f>
        <v/>
      </c>
      <c r="X304" s="66"/>
      <c r="Y304" s="66"/>
      <c r="Z304" s="45" t="str">
        <f t="shared" si="9"/>
        <v/>
      </c>
      <c r="AA304" s="45"/>
      <c r="AB304" s="8" t="str">
        <f>+IFERROR(IF(VLOOKUP(#REF!&amp;"-"&amp;ROW()-109,[1]ワークシート!$F$2:$BW$498,10,0)="","",VLOOKUP(#REF!&amp;"-"&amp;ROW()-109,[1]ワークシート!$F$2:$BW$498,10,0)),"")</f>
        <v/>
      </c>
      <c r="AC304" s="18"/>
      <c r="AD304" s="126" t="str">
        <f>+IFERROR(VLOOKUP(#REF!&amp;"-"&amp;ROW()-109,[1]ワークシート!$F$2:$BW$498,62,0),"")</f>
        <v/>
      </c>
      <c r="AE304" s="126"/>
      <c r="AF304" s="45" t="str">
        <f t="shared" si="10"/>
        <v/>
      </c>
      <c r="AG304" s="45"/>
      <c r="AH304" s="45" t="str">
        <f>+IFERROR(IF(VLOOKUP(#REF!&amp;"-"&amp;ROW()-109,[1]ワークシート!$F$2:$BW$498,63,0)="","",VLOOKUP(#REF!&amp;"-"&amp;ROW()-109,[1]ワークシート!$F$2:$BW$498,63,0)),"")</f>
        <v/>
      </c>
      <c r="AI304" s="45"/>
      <c r="AK304" s="135">
        <v>224</v>
      </c>
      <c r="AL304" s="135" t="str">
        <f t="shared" si="11"/>
        <v>224</v>
      </c>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row>
    <row r="305" spans="1:71" ht="35.1" hidden="1" customHeight="1">
      <c r="A305" s="2"/>
      <c r="B305" s="8" t="str">
        <f>+IFERROR(VLOOKUP(#REF!&amp;"-"&amp;ROW()-109,[1]ワークシート!$F$2:$BW$498,6,0),"")</f>
        <v/>
      </c>
      <c r="C305" s="18"/>
      <c r="D305" s="8" t="str">
        <f>+IFERROR(IF(VLOOKUP(#REF!&amp;"-"&amp;ROW()-109,[1]ワークシート!$F$2:$BW$498,7,0)="","",VLOOKUP(#REF!&amp;"-"&amp;ROW()-109,[1]ワークシート!$F$2:$BW$498,7,0)),"")</f>
        <v/>
      </c>
      <c r="E305" s="18"/>
      <c r="F305" s="8" t="str">
        <f>+IFERROR(VLOOKUP(#REF!&amp;"-"&amp;ROW()-109,[1]ワークシート!$F$2:$BW$498,8,0),"")</f>
        <v/>
      </c>
      <c r="G305" s="18"/>
      <c r="H305" s="45" t="str">
        <f>+IFERROR(VLOOKUP(#REF!&amp;"-"&amp;ROW()-109,[1]ワークシート!$F$2:$BW$498,9,0),"")</f>
        <v/>
      </c>
      <c r="I30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05" s="49"/>
      <c r="K305" s="8" t="str">
        <f>+IFERROR(VLOOKUP(#REF!&amp;"-"&amp;ROW()-109,[1]ワークシート!$F$2:$BW$498,16,0),"")</f>
        <v/>
      </c>
      <c r="L305" s="29"/>
      <c r="M305" s="18"/>
      <c r="N305" s="52" t="str">
        <f>+IFERROR(VLOOKUP(#REF!&amp;"-"&amp;ROW()-109,[1]ワークシート!$F$2:$BW$498,21,0),"")</f>
        <v/>
      </c>
      <c r="O305" s="62"/>
      <c r="P305" s="66" t="str">
        <f>+IFERROR(VLOOKUP(#REF!&amp;"-"&amp;ROW()-109,[1]ワークシート!$F$2:$BW$498,22,0),"")</f>
        <v/>
      </c>
      <c r="Q305" s="66"/>
      <c r="R305" s="71" t="str">
        <f>+IFERROR(VLOOKUP(#REF!&amp;"-"&amp;ROW()-109,[1]ワークシート!$F$2:$BW$498,52,0),"")</f>
        <v/>
      </c>
      <c r="S305" s="71"/>
      <c r="T305" s="71"/>
      <c r="U305" s="66" t="str">
        <f>+IFERROR(VLOOKUP(#REF!&amp;"-"&amp;ROW()-109,[1]ワークシート!$F$2:$BW$498,57,0),"")</f>
        <v/>
      </c>
      <c r="V305" s="66"/>
      <c r="W305" s="66" t="str">
        <f>+IFERROR(VLOOKUP(#REF!&amp;"-"&amp;ROW()-109,[1]ワークシート!$F$2:$BW$498,58,0),"")</f>
        <v/>
      </c>
      <c r="X305" s="66"/>
      <c r="Y305" s="66"/>
      <c r="Z305" s="45" t="str">
        <f t="shared" si="9"/>
        <v/>
      </c>
      <c r="AA305" s="45"/>
      <c r="AB305" s="8" t="str">
        <f>+IFERROR(IF(VLOOKUP(#REF!&amp;"-"&amp;ROW()-109,[1]ワークシート!$F$2:$BW$498,10,0)="","",VLOOKUP(#REF!&amp;"-"&amp;ROW()-109,[1]ワークシート!$F$2:$BW$498,10,0)),"")</f>
        <v/>
      </c>
      <c r="AC305" s="18"/>
      <c r="AD305" s="126" t="str">
        <f>+IFERROR(VLOOKUP(#REF!&amp;"-"&amp;ROW()-109,[1]ワークシート!$F$2:$BW$498,62,0),"")</f>
        <v/>
      </c>
      <c r="AE305" s="126"/>
      <c r="AF305" s="45" t="str">
        <f t="shared" si="10"/>
        <v/>
      </c>
      <c r="AG305" s="45"/>
      <c r="AH305" s="45" t="str">
        <f>+IFERROR(IF(VLOOKUP(#REF!&amp;"-"&amp;ROW()-109,[1]ワークシート!$F$2:$BW$498,63,0)="","",VLOOKUP(#REF!&amp;"-"&amp;ROW()-109,[1]ワークシート!$F$2:$BW$498,63,0)),"")</f>
        <v/>
      </c>
      <c r="AI305" s="45"/>
      <c r="AK305" s="135">
        <v>225</v>
      </c>
      <c r="AL305" s="135" t="str">
        <f t="shared" si="11"/>
        <v>225</v>
      </c>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row>
    <row r="306" spans="1:71" ht="35.1" hidden="1" customHeight="1">
      <c r="A306" s="2"/>
      <c r="B306" s="8" t="str">
        <f>+IFERROR(VLOOKUP(#REF!&amp;"-"&amp;ROW()-109,[1]ワークシート!$F$2:$BW$498,6,0),"")</f>
        <v/>
      </c>
      <c r="C306" s="18"/>
      <c r="D306" s="8" t="str">
        <f>+IFERROR(IF(VLOOKUP(#REF!&amp;"-"&amp;ROW()-109,[1]ワークシート!$F$2:$BW$498,7,0)="","",VLOOKUP(#REF!&amp;"-"&amp;ROW()-109,[1]ワークシート!$F$2:$BW$498,7,0)),"")</f>
        <v/>
      </c>
      <c r="E306" s="18"/>
      <c r="F306" s="8" t="str">
        <f>+IFERROR(VLOOKUP(#REF!&amp;"-"&amp;ROW()-109,[1]ワークシート!$F$2:$BW$498,8,0),"")</f>
        <v/>
      </c>
      <c r="G306" s="18"/>
      <c r="H306" s="45" t="str">
        <f>+IFERROR(VLOOKUP(#REF!&amp;"-"&amp;ROW()-109,[1]ワークシート!$F$2:$BW$498,9,0),"")</f>
        <v/>
      </c>
      <c r="I30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06" s="49"/>
      <c r="K306" s="8" t="str">
        <f>+IFERROR(VLOOKUP(#REF!&amp;"-"&amp;ROW()-109,[1]ワークシート!$F$2:$BW$498,16,0),"")</f>
        <v/>
      </c>
      <c r="L306" s="29"/>
      <c r="M306" s="18"/>
      <c r="N306" s="52" t="str">
        <f>+IFERROR(VLOOKUP(#REF!&amp;"-"&amp;ROW()-109,[1]ワークシート!$F$2:$BW$498,21,0),"")</f>
        <v/>
      </c>
      <c r="O306" s="62"/>
      <c r="P306" s="66" t="str">
        <f>+IFERROR(VLOOKUP(#REF!&amp;"-"&amp;ROW()-109,[1]ワークシート!$F$2:$BW$498,22,0),"")</f>
        <v/>
      </c>
      <c r="Q306" s="66"/>
      <c r="R306" s="71" t="str">
        <f>+IFERROR(VLOOKUP(#REF!&amp;"-"&amp;ROW()-109,[1]ワークシート!$F$2:$BW$498,52,0),"")</f>
        <v/>
      </c>
      <c r="S306" s="71"/>
      <c r="T306" s="71"/>
      <c r="U306" s="66" t="str">
        <f>+IFERROR(VLOOKUP(#REF!&amp;"-"&amp;ROW()-109,[1]ワークシート!$F$2:$BW$498,57,0),"")</f>
        <v/>
      </c>
      <c r="V306" s="66"/>
      <c r="W306" s="66" t="str">
        <f>+IFERROR(VLOOKUP(#REF!&amp;"-"&amp;ROW()-109,[1]ワークシート!$F$2:$BW$498,58,0),"")</f>
        <v/>
      </c>
      <c r="X306" s="66"/>
      <c r="Y306" s="66"/>
      <c r="Z306" s="45" t="str">
        <f t="shared" si="9"/>
        <v/>
      </c>
      <c r="AA306" s="45"/>
      <c r="AB306" s="8" t="str">
        <f>+IFERROR(IF(VLOOKUP(#REF!&amp;"-"&amp;ROW()-109,[1]ワークシート!$F$2:$BW$498,10,0)="","",VLOOKUP(#REF!&amp;"-"&amp;ROW()-109,[1]ワークシート!$F$2:$BW$498,10,0)),"")</f>
        <v/>
      </c>
      <c r="AC306" s="18"/>
      <c r="AD306" s="126" t="str">
        <f>+IFERROR(VLOOKUP(#REF!&amp;"-"&amp;ROW()-109,[1]ワークシート!$F$2:$BW$498,62,0),"")</f>
        <v/>
      </c>
      <c r="AE306" s="126"/>
      <c r="AF306" s="45" t="str">
        <f t="shared" si="10"/>
        <v/>
      </c>
      <c r="AG306" s="45"/>
      <c r="AH306" s="45" t="str">
        <f>+IFERROR(IF(VLOOKUP(#REF!&amp;"-"&amp;ROW()-109,[1]ワークシート!$F$2:$BW$498,63,0)="","",VLOOKUP(#REF!&amp;"-"&amp;ROW()-109,[1]ワークシート!$F$2:$BW$498,63,0)),"")</f>
        <v/>
      </c>
      <c r="AI306" s="45"/>
      <c r="AK306" s="135">
        <v>226</v>
      </c>
      <c r="AL306" s="135" t="str">
        <f t="shared" si="11"/>
        <v>226</v>
      </c>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row>
    <row r="307" spans="1:71" ht="35.1" hidden="1" customHeight="1">
      <c r="A307" s="2"/>
      <c r="B307" s="8" t="str">
        <f>+IFERROR(VLOOKUP(#REF!&amp;"-"&amp;ROW()-109,[1]ワークシート!$F$2:$BW$498,6,0),"")</f>
        <v/>
      </c>
      <c r="C307" s="18"/>
      <c r="D307" s="8" t="str">
        <f>+IFERROR(IF(VLOOKUP(#REF!&amp;"-"&amp;ROW()-109,[1]ワークシート!$F$2:$BW$498,7,0)="","",VLOOKUP(#REF!&amp;"-"&amp;ROW()-109,[1]ワークシート!$F$2:$BW$498,7,0)),"")</f>
        <v/>
      </c>
      <c r="E307" s="18"/>
      <c r="F307" s="8" t="str">
        <f>+IFERROR(VLOOKUP(#REF!&amp;"-"&amp;ROW()-109,[1]ワークシート!$F$2:$BW$498,8,0),"")</f>
        <v/>
      </c>
      <c r="G307" s="18"/>
      <c r="H307" s="45" t="str">
        <f>+IFERROR(VLOOKUP(#REF!&amp;"-"&amp;ROW()-109,[1]ワークシート!$F$2:$BW$498,9,0),"")</f>
        <v/>
      </c>
      <c r="I30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07" s="49"/>
      <c r="K307" s="8" t="str">
        <f>+IFERROR(VLOOKUP(#REF!&amp;"-"&amp;ROW()-109,[1]ワークシート!$F$2:$BW$498,16,0),"")</f>
        <v/>
      </c>
      <c r="L307" s="29"/>
      <c r="M307" s="18"/>
      <c r="N307" s="52" t="str">
        <f>+IFERROR(VLOOKUP(#REF!&amp;"-"&amp;ROW()-109,[1]ワークシート!$F$2:$BW$498,21,0),"")</f>
        <v/>
      </c>
      <c r="O307" s="62"/>
      <c r="P307" s="66" t="str">
        <f>+IFERROR(VLOOKUP(#REF!&amp;"-"&amp;ROW()-109,[1]ワークシート!$F$2:$BW$498,22,0),"")</f>
        <v/>
      </c>
      <c r="Q307" s="66"/>
      <c r="R307" s="71" t="str">
        <f>+IFERROR(VLOOKUP(#REF!&amp;"-"&amp;ROW()-109,[1]ワークシート!$F$2:$BW$498,52,0),"")</f>
        <v/>
      </c>
      <c r="S307" s="71"/>
      <c r="T307" s="71"/>
      <c r="U307" s="66" t="str">
        <f>+IFERROR(VLOOKUP(#REF!&amp;"-"&amp;ROW()-109,[1]ワークシート!$F$2:$BW$498,57,0),"")</f>
        <v/>
      </c>
      <c r="V307" s="66"/>
      <c r="W307" s="66" t="str">
        <f>+IFERROR(VLOOKUP(#REF!&amp;"-"&amp;ROW()-109,[1]ワークシート!$F$2:$BW$498,58,0),"")</f>
        <v/>
      </c>
      <c r="X307" s="66"/>
      <c r="Y307" s="66"/>
      <c r="Z307" s="45" t="str">
        <f t="shared" si="9"/>
        <v/>
      </c>
      <c r="AA307" s="45"/>
      <c r="AB307" s="8" t="str">
        <f>+IFERROR(IF(VLOOKUP(#REF!&amp;"-"&amp;ROW()-109,[1]ワークシート!$F$2:$BW$498,10,0)="","",VLOOKUP(#REF!&amp;"-"&amp;ROW()-109,[1]ワークシート!$F$2:$BW$498,10,0)),"")</f>
        <v/>
      </c>
      <c r="AC307" s="18"/>
      <c r="AD307" s="126" t="str">
        <f>+IFERROR(VLOOKUP(#REF!&amp;"-"&amp;ROW()-109,[1]ワークシート!$F$2:$BW$498,62,0),"")</f>
        <v/>
      </c>
      <c r="AE307" s="126"/>
      <c r="AF307" s="45" t="str">
        <f t="shared" si="10"/>
        <v/>
      </c>
      <c r="AG307" s="45"/>
      <c r="AH307" s="45" t="str">
        <f>+IFERROR(IF(VLOOKUP(#REF!&amp;"-"&amp;ROW()-109,[1]ワークシート!$F$2:$BW$498,63,0)="","",VLOOKUP(#REF!&amp;"-"&amp;ROW()-109,[1]ワークシート!$F$2:$BW$498,63,0)),"")</f>
        <v/>
      </c>
      <c r="AI307" s="45"/>
      <c r="AK307" s="135">
        <v>227</v>
      </c>
      <c r="AL307" s="135" t="str">
        <f t="shared" si="11"/>
        <v>227</v>
      </c>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row>
    <row r="308" spans="1:71" ht="35.1" hidden="1" customHeight="1">
      <c r="A308" s="2"/>
      <c r="B308" s="8" t="str">
        <f>+IFERROR(VLOOKUP(#REF!&amp;"-"&amp;ROW()-109,[1]ワークシート!$F$2:$BW$498,6,0),"")</f>
        <v/>
      </c>
      <c r="C308" s="18"/>
      <c r="D308" s="8" t="str">
        <f>+IFERROR(IF(VLOOKUP(#REF!&amp;"-"&amp;ROW()-109,[1]ワークシート!$F$2:$BW$498,7,0)="","",VLOOKUP(#REF!&amp;"-"&amp;ROW()-109,[1]ワークシート!$F$2:$BW$498,7,0)),"")</f>
        <v/>
      </c>
      <c r="E308" s="18"/>
      <c r="F308" s="8" t="str">
        <f>+IFERROR(VLOOKUP(#REF!&amp;"-"&amp;ROW()-109,[1]ワークシート!$F$2:$BW$498,8,0),"")</f>
        <v/>
      </c>
      <c r="G308" s="18"/>
      <c r="H308" s="45" t="str">
        <f>+IFERROR(VLOOKUP(#REF!&amp;"-"&amp;ROW()-109,[1]ワークシート!$F$2:$BW$498,9,0),"")</f>
        <v/>
      </c>
      <c r="I30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08" s="49"/>
      <c r="K308" s="8" t="str">
        <f>+IFERROR(VLOOKUP(#REF!&amp;"-"&amp;ROW()-109,[1]ワークシート!$F$2:$BW$498,16,0),"")</f>
        <v/>
      </c>
      <c r="L308" s="29"/>
      <c r="M308" s="18"/>
      <c r="N308" s="52" t="str">
        <f>+IFERROR(VLOOKUP(#REF!&amp;"-"&amp;ROW()-109,[1]ワークシート!$F$2:$BW$498,21,0),"")</f>
        <v/>
      </c>
      <c r="O308" s="62"/>
      <c r="P308" s="66" t="str">
        <f>+IFERROR(VLOOKUP(#REF!&amp;"-"&amp;ROW()-109,[1]ワークシート!$F$2:$BW$498,22,0),"")</f>
        <v/>
      </c>
      <c r="Q308" s="66"/>
      <c r="R308" s="71" t="str">
        <f>+IFERROR(VLOOKUP(#REF!&amp;"-"&amp;ROW()-109,[1]ワークシート!$F$2:$BW$498,52,0),"")</f>
        <v/>
      </c>
      <c r="S308" s="71"/>
      <c r="T308" s="71"/>
      <c r="U308" s="66" t="str">
        <f>+IFERROR(VLOOKUP(#REF!&amp;"-"&amp;ROW()-109,[1]ワークシート!$F$2:$BW$498,57,0),"")</f>
        <v/>
      </c>
      <c r="V308" s="66"/>
      <c r="W308" s="66" t="str">
        <f>+IFERROR(VLOOKUP(#REF!&amp;"-"&amp;ROW()-109,[1]ワークシート!$F$2:$BW$498,58,0),"")</f>
        <v/>
      </c>
      <c r="X308" s="66"/>
      <c r="Y308" s="66"/>
      <c r="Z308" s="45" t="str">
        <f t="shared" si="9"/>
        <v/>
      </c>
      <c r="AA308" s="45"/>
      <c r="AB308" s="8" t="str">
        <f>+IFERROR(IF(VLOOKUP(#REF!&amp;"-"&amp;ROW()-109,[1]ワークシート!$F$2:$BW$498,10,0)="","",VLOOKUP(#REF!&amp;"-"&amp;ROW()-109,[1]ワークシート!$F$2:$BW$498,10,0)),"")</f>
        <v/>
      </c>
      <c r="AC308" s="18"/>
      <c r="AD308" s="126" t="str">
        <f>+IFERROR(VLOOKUP(#REF!&amp;"-"&amp;ROW()-109,[1]ワークシート!$F$2:$BW$498,62,0),"")</f>
        <v/>
      </c>
      <c r="AE308" s="126"/>
      <c r="AF308" s="45" t="str">
        <f t="shared" si="10"/>
        <v/>
      </c>
      <c r="AG308" s="45"/>
      <c r="AH308" s="45" t="str">
        <f>+IFERROR(IF(VLOOKUP(#REF!&amp;"-"&amp;ROW()-109,[1]ワークシート!$F$2:$BW$498,63,0)="","",VLOOKUP(#REF!&amp;"-"&amp;ROW()-109,[1]ワークシート!$F$2:$BW$498,63,0)),"")</f>
        <v/>
      </c>
      <c r="AI308" s="45"/>
      <c r="AK308" s="135">
        <v>228</v>
      </c>
      <c r="AL308" s="135" t="str">
        <f t="shared" si="11"/>
        <v>228</v>
      </c>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row>
    <row r="309" spans="1:71" ht="35.1" hidden="1" customHeight="1">
      <c r="A309" s="2"/>
      <c r="B309" s="8" t="str">
        <f>+IFERROR(VLOOKUP(#REF!&amp;"-"&amp;ROW()-109,[1]ワークシート!$F$2:$BW$498,6,0),"")</f>
        <v/>
      </c>
      <c r="C309" s="18"/>
      <c r="D309" s="8" t="str">
        <f>+IFERROR(IF(VLOOKUP(#REF!&amp;"-"&amp;ROW()-109,[1]ワークシート!$F$2:$BW$498,7,0)="","",VLOOKUP(#REF!&amp;"-"&amp;ROW()-109,[1]ワークシート!$F$2:$BW$498,7,0)),"")</f>
        <v/>
      </c>
      <c r="E309" s="18"/>
      <c r="F309" s="8" t="str">
        <f>+IFERROR(VLOOKUP(#REF!&amp;"-"&amp;ROW()-109,[1]ワークシート!$F$2:$BW$498,8,0),"")</f>
        <v/>
      </c>
      <c r="G309" s="18"/>
      <c r="H309" s="45" t="str">
        <f>+IFERROR(VLOOKUP(#REF!&amp;"-"&amp;ROW()-109,[1]ワークシート!$F$2:$BW$498,9,0),"")</f>
        <v/>
      </c>
      <c r="I30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09" s="49"/>
      <c r="K309" s="8" t="str">
        <f>+IFERROR(VLOOKUP(#REF!&amp;"-"&amp;ROW()-109,[1]ワークシート!$F$2:$BW$498,16,0),"")</f>
        <v/>
      </c>
      <c r="L309" s="29"/>
      <c r="M309" s="18"/>
      <c r="N309" s="52" t="str">
        <f>+IFERROR(VLOOKUP(#REF!&amp;"-"&amp;ROW()-109,[1]ワークシート!$F$2:$BW$498,21,0),"")</f>
        <v/>
      </c>
      <c r="O309" s="62"/>
      <c r="P309" s="66" t="str">
        <f>+IFERROR(VLOOKUP(#REF!&amp;"-"&amp;ROW()-109,[1]ワークシート!$F$2:$BW$498,22,0),"")</f>
        <v/>
      </c>
      <c r="Q309" s="66"/>
      <c r="R309" s="71" t="str">
        <f>+IFERROR(VLOOKUP(#REF!&amp;"-"&amp;ROW()-109,[1]ワークシート!$F$2:$BW$498,52,0),"")</f>
        <v/>
      </c>
      <c r="S309" s="71"/>
      <c r="T309" s="71"/>
      <c r="U309" s="66" t="str">
        <f>+IFERROR(VLOOKUP(#REF!&amp;"-"&amp;ROW()-109,[1]ワークシート!$F$2:$BW$498,57,0),"")</f>
        <v/>
      </c>
      <c r="V309" s="66"/>
      <c r="W309" s="66" t="str">
        <f>+IFERROR(VLOOKUP(#REF!&amp;"-"&amp;ROW()-109,[1]ワークシート!$F$2:$BW$498,58,0),"")</f>
        <v/>
      </c>
      <c r="X309" s="66"/>
      <c r="Y309" s="66"/>
      <c r="Z309" s="45" t="str">
        <f t="shared" si="9"/>
        <v/>
      </c>
      <c r="AA309" s="45"/>
      <c r="AB309" s="8" t="str">
        <f>+IFERROR(IF(VLOOKUP(#REF!&amp;"-"&amp;ROW()-109,[1]ワークシート!$F$2:$BW$498,10,0)="","",VLOOKUP(#REF!&amp;"-"&amp;ROW()-109,[1]ワークシート!$F$2:$BW$498,10,0)),"")</f>
        <v/>
      </c>
      <c r="AC309" s="18"/>
      <c r="AD309" s="126" t="str">
        <f>+IFERROR(VLOOKUP(#REF!&amp;"-"&amp;ROW()-109,[1]ワークシート!$F$2:$BW$498,62,0),"")</f>
        <v/>
      </c>
      <c r="AE309" s="126"/>
      <c r="AF309" s="45" t="str">
        <f t="shared" si="10"/>
        <v/>
      </c>
      <c r="AG309" s="45"/>
      <c r="AH309" s="45" t="str">
        <f>+IFERROR(IF(VLOOKUP(#REF!&amp;"-"&amp;ROW()-109,[1]ワークシート!$F$2:$BW$498,63,0)="","",VLOOKUP(#REF!&amp;"-"&amp;ROW()-109,[1]ワークシート!$F$2:$BW$498,63,0)),"")</f>
        <v/>
      </c>
      <c r="AI309" s="45"/>
      <c r="AK309" s="135">
        <v>229</v>
      </c>
      <c r="AL309" s="135" t="str">
        <f t="shared" si="11"/>
        <v>229</v>
      </c>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row>
    <row r="310" spans="1:71" ht="35.1" hidden="1" customHeight="1">
      <c r="A310" s="2"/>
      <c r="B310" s="8" t="str">
        <f>+IFERROR(VLOOKUP(#REF!&amp;"-"&amp;ROW()-109,[1]ワークシート!$F$2:$BW$498,6,0),"")</f>
        <v/>
      </c>
      <c r="C310" s="18"/>
      <c r="D310" s="8" t="str">
        <f>+IFERROR(IF(VLOOKUP(#REF!&amp;"-"&amp;ROW()-109,[1]ワークシート!$F$2:$BW$498,7,0)="","",VLOOKUP(#REF!&amp;"-"&amp;ROW()-109,[1]ワークシート!$F$2:$BW$498,7,0)),"")</f>
        <v/>
      </c>
      <c r="E310" s="18"/>
      <c r="F310" s="8" t="str">
        <f>+IFERROR(VLOOKUP(#REF!&amp;"-"&amp;ROW()-109,[1]ワークシート!$F$2:$BW$498,8,0),"")</f>
        <v/>
      </c>
      <c r="G310" s="18"/>
      <c r="H310" s="45" t="str">
        <f>+IFERROR(VLOOKUP(#REF!&amp;"-"&amp;ROW()-109,[1]ワークシート!$F$2:$BW$498,9,0),"")</f>
        <v/>
      </c>
      <c r="I31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10" s="49"/>
      <c r="K310" s="8" t="str">
        <f>+IFERROR(VLOOKUP(#REF!&amp;"-"&amp;ROW()-109,[1]ワークシート!$F$2:$BW$498,16,0),"")</f>
        <v/>
      </c>
      <c r="L310" s="29"/>
      <c r="M310" s="18"/>
      <c r="N310" s="52" t="str">
        <f>+IFERROR(VLOOKUP(#REF!&amp;"-"&amp;ROW()-109,[1]ワークシート!$F$2:$BW$498,21,0),"")</f>
        <v/>
      </c>
      <c r="O310" s="62"/>
      <c r="P310" s="66" t="str">
        <f>+IFERROR(VLOOKUP(#REF!&amp;"-"&amp;ROW()-109,[1]ワークシート!$F$2:$BW$498,22,0),"")</f>
        <v/>
      </c>
      <c r="Q310" s="66"/>
      <c r="R310" s="71" t="str">
        <f>+IFERROR(VLOOKUP(#REF!&amp;"-"&amp;ROW()-109,[1]ワークシート!$F$2:$BW$498,52,0),"")</f>
        <v/>
      </c>
      <c r="S310" s="71"/>
      <c r="T310" s="71"/>
      <c r="U310" s="66" t="str">
        <f>+IFERROR(VLOOKUP(#REF!&amp;"-"&amp;ROW()-109,[1]ワークシート!$F$2:$BW$498,57,0),"")</f>
        <v/>
      </c>
      <c r="V310" s="66"/>
      <c r="W310" s="66" t="str">
        <f>+IFERROR(VLOOKUP(#REF!&amp;"-"&amp;ROW()-109,[1]ワークシート!$F$2:$BW$498,58,0),"")</f>
        <v/>
      </c>
      <c r="X310" s="66"/>
      <c r="Y310" s="66"/>
      <c r="Z310" s="45" t="str">
        <f t="shared" si="9"/>
        <v/>
      </c>
      <c r="AA310" s="45"/>
      <c r="AB310" s="8" t="str">
        <f>+IFERROR(IF(VLOOKUP(#REF!&amp;"-"&amp;ROW()-109,[1]ワークシート!$F$2:$BW$498,10,0)="","",VLOOKUP(#REF!&amp;"-"&amp;ROW()-109,[1]ワークシート!$F$2:$BW$498,10,0)),"")</f>
        <v/>
      </c>
      <c r="AC310" s="18"/>
      <c r="AD310" s="126" t="str">
        <f>+IFERROR(VLOOKUP(#REF!&amp;"-"&amp;ROW()-109,[1]ワークシート!$F$2:$BW$498,62,0),"")</f>
        <v/>
      </c>
      <c r="AE310" s="126"/>
      <c r="AF310" s="45" t="str">
        <f t="shared" si="10"/>
        <v/>
      </c>
      <c r="AG310" s="45"/>
      <c r="AH310" s="45" t="str">
        <f>+IFERROR(IF(VLOOKUP(#REF!&amp;"-"&amp;ROW()-109,[1]ワークシート!$F$2:$BW$498,63,0)="","",VLOOKUP(#REF!&amp;"-"&amp;ROW()-109,[1]ワークシート!$F$2:$BW$498,63,0)),"")</f>
        <v/>
      </c>
      <c r="AI310" s="45"/>
      <c r="AK310" s="135">
        <v>230</v>
      </c>
      <c r="AL310" s="135" t="str">
        <f t="shared" si="11"/>
        <v>230</v>
      </c>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row>
    <row r="311" spans="1:71" ht="35.1" hidden="1" customHeight="1">
      <c r="A311" s="2"/>
      <c r="B311" s="8" t="str">
        <f>+IFERROR(VLOOKUP(#REF!&amp;"-"&amp;ROW()-109,[1]ワークシート!$F$2:$BW$498,6,0),"")</f>
        <v/>
      </c>
      <c r="C311" s="18"/>
      <c r="D311" s="8" t="str">
        <f>+IFERROR(IF(VLOOKUP(#REF!&amp;"-"&amp;ROW()-109,[1]ワークシート!$F$2:$BW$498,7,0)="","",VLOOKUP(#REF!&amp;"-"&amp;ROW()-109,[1]ワークシート!$F$2:$BW$498,7,0)),"")</f>
        <v/>
      </c>
      <c r="E311" s="18"/>
      <c r="F311" s="8" t="str">
        <f>+IFERROR(VLOOKUP(#REF!&amp;"-"&amp;ROW()-109,[1]ワークシート!$F$2:$BW$498,8,0),"")</f>
        <v/>
      </c>
      <c r="G311" s="18"/>
      <c r="H311" s="45" t="str">
        <f>+IFERROR(VLOOKUP(#REF!&amp;"-"&amp;ROW()-109,[1]ワークシート!$F$2:$BW$498,9,0),"")</f>
        <v/>
      </c>
      <c r="I31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11" s="49"/>
      <c r="K311" s="8" t="str">
        <f>+IFERROR(VLOOKUP(#REF!&amp;"-"&amp;ROW()-109,[1]ワークシート!$F$2:$BW$498,16,0),"")</f>
        <v/>
      </c>
      <c r="L311" s="29"/>
      <c r="M311" s="18"/>
      <c r="N311" s="52" t="str">
        <f>+IFERROR(VLOOKUP(#REF!&amp;"-"&amp;ROW()-109,[1]ワークシート!$F$2:$BW$498,21,0),"")</f>
        <v/>
      </c>
      <c r="O311" s="62"/>
      <c r="P311" s="66" t="str">
        <f>+IFERROR(VLOOKUP(#REF!&amp;"-"&amp;ROW()-109,[1]ワークシート!$F$2:$BW$498,22,0),"")</f>
        <v/>
      </c>
      <c r="Q311" s="66"/>
      <c r="R311" s="71" t="str">
        <f>+IFERROR(VLOOKUP(#REF!&amp;"-"&amp;ROW()-109,[1]ワークシート!$F$2:$BW$498,52,0),"")</f>
        <v/>
      </c>
      <c r="S311" s="71"/>
      <c r="T311" s="71"/>
      <c r="U311" s="66" t="str">
        <f>+IFERROR(VLOOKUP(#REF!&amp;"-"&amp;ROW()-109,[1]ワークシート!$F$2:$BW$498,57,0),"")</f>
        <v/>
      </c>
      <c r="V311" s="66"/>
      <c r="W311" s="66" t="str">
        <f>+IFERROR(VLOOKUP(#REF!&amp;"-"&amp;ROW()-109,[1]ワークシート!$F$2:$BW$498,58,0),"")</f>
        <v/>
      </c>
      <c r="X311" s="66"/>
      <c r="Y311" s="66"/>
      <c r="Z311" s="45" t="str">
        <f t="shared" si="9"/>
        <v/>
      </c>
      <c r="AA311" s="45"/>
      <c r="AB311" s="8" t="str">
        <f>+IFERROR(IF(VLOOKUP(#REF!&amp;"-"&amp;ROW()-109,[1]ワークシート!$F$2:$BW$498,10,0)="","",VLOOKUP(#REF!&amp;"-"&amp;ROW()-109,[1]ワークシート!$F$2:$BW$498,10,0)),"")</f>
        <v/>
      </c>
      <c r="AC311" s="18"/>
      <c r="AD311" s="126" t="str">
        <f>+IFERROR(VLOOKUP(#REF!&amp;"-"&amp;ROW()-109,[1]ワークシート!$F$2:$BW$498,62,0),"")</f>
        <v/>
      </c>
      <c r="AE311" s="126"/>
      <c r="AF311" s="45" t="str">
        <f t="shared" si="10"/>
        <v/>
      </c>
      <c r="AG311" s="45"/>
      <c r="AH311" s="45" t="str">
        <f>+IFERROR(IF(VLOOKUP(#REF!&amp;"-"&amp;ROW()-109,[1]ワークシート!$F$2:$BW$498,63,0)="","",VLOOKUP(#REF!&amp;"-"&amp;ROW()-109,[1]ワークシート!$F$2:$BW$498,63,0)),"")</f>
        <v/>
      </c>
      <c r="AI311" s="45"/>
      <c r="AK311" s="135">
        <v>231</v>
      </c>
      <c r="AL311" s="135" t="str">
        <f t="shared" si="11"/>
        <v>231</v>
      </c>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row>
    <row r="312" spans="1:71" ht="35.1" hidden="1" customHeight="1">
      <c r="A312" s="2"/>
      <c r="B312" s="8" t="str">
        <f>+IFERROR(VLOOKUP(#REF!&amp;"-"&amp;ROW()-109,[1]ワークシート!$F$2:$BW$498,6,0),"")</f>
        <v/>
      </c>
      <c r="C312" s="18"/>
      <c r="D312" s="8" t="str">
        <f>+IFERROR(IF(VLOOKUP(#REF!&amp;"-"&amp;ROW()-109,[1]ワークシート!$F$2:$BW$498,7,0)="","",VLOOKUP(#REF!&amp;"-"&amp;ROW()-109,[1]ワークシート!$F$2:$BW$498,7,0)),"")</f>
        <v/>
      </c>
      <c r="E312" s="18"/>
      <c r="F312" s="8" t="str">
        <f>+IFERROR(VLOOKUP(#REF!&amp;"-"&amp;ROW()-109,[1]ワークシート!$F$2:$BW$498,8,0),"")</f>
        <v/>
      </c>
      <c r="G312" s="18"/>
      <c r="H312" s="45" t="str">
        <f>+IFERROR(VLOOKUP(#REF!&amp;"-"&amp;ROW()-109,[1]ワークシート!$F$2:$BW$498,9,0),"")</f>
        <v/>
      </c>
      <c r="I31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12" s="49"/>
      <c r="K312" s="8" t="str">
        <f>+IFERROR(VLOOKUP(#REF!&amp;"-"&amp;ROW()-109,[1]ワークシート!$F$2:$BW$498,16,0),"")</f>
        <v/>
      </c>
      <c r="L312" s="29"/>
      <c r="M312" s="18"/>
      <c r="N312" s="52" t="str">
        <f>+IFERROR(VLOOKUP(#REF!&amp;"-"&amp;ROW()-109,[1]ワークシート!$F$2:$BW$498,21,0),"")</f>
        <v/>
      </c>
      <c r="O312" s="62"/>
      <c r="P312" s="66" t="str">
        <f>+IFERROR(VLOOKUP(#REF!&amp;"-"&amp;ROW()-109,[1]ワークシート!$F$2:$BW$498,22,0),"")</f>
        <v/>
      </c>
      <c r="Q312" s="66"/>
      <c r="R312" s="71" t="str">
        <f>+IFERROR(VLOOKUP(#REF!&amp;"-"&amp;ROW()-109,[1]ワークシート!$F$2:$BW$498,52,0),"")</f>
        <v/>
      </c>
      <c r="S312" s="71"/>
      <c r="T312" s="71"/>
      <c r="U312" s="66" t="str">
        <f>+IFERROR(VLOOKUP(#REF!&amp;"-"&amp;ROW()-109,[1]ワークシート!$F$2:$BW$498,57,0),"")</f>
        <v/>
      </c>
      <c r="V312" s="66"/>
      <c r="W312" s="66" t="str">
        <f>+IFERROR(VLOOKUP(#REF!&amp;"-"&amp;ROW()-109,[1]ワークシート!$F$2:$BW$498,58,0),"")</f>
        <v/>
      </c>
      <c r="X312" s="66"/>
      <c r="Y312" s="66"/>
      <c r="Z312" s="45" t="str">
        <f t="shared" si="9"/>
        <v/>
      </c>
      <c r="AA312" s="45"/>
      <c r="AB312" s="8" t="str">
        <f>+IFERROR(IF(VLOOKUP(#REF!&amp;"-"&amp;ROW()-109,[1]ワークシート!$F$2:$BW$498,10,0)="","",VLOOKUP(#REF!&amp;"-"&amp;ROW()-109,[1]ワークシート!$F$2:$BW$498,10,0)),"")</f>
        <v/>
      </c>
      <c r="AC312" s="18"/>
      <c r="AD312" s="126" t="str">
        <f>+IFERROR(VLOOKUP(#REF!&amp;"-"&amp;ROW()-109,[1]ワークシート!$F$2:$BW$498,62,0),"")</f>
        <v/>
      </c>
      <c r="AE312" s="126"/>
      <c r="AF312" s="45" t="str">
        <f t="shared" si="10"/>
        <v/>
      </c>
      <c r="AG312" s="45"/>
      <c r="AH312" s="45" t="str">
        <f>+IFERROR(IF(VLOOKUP(#REF!&amp;"-"&amp;ROW()-109,[1]ワークシート!$F$2:$BW$498,63,0)="","",VLOOKUP(#REF!&amp;"-"&amp;ROW()-109,[1]ワークシート!$F$2:$BW$498,63,0)),"")</f>
        <v/>
      </c>
      <c r="AI312" s="45"/>
      <c r="AK312" s="135">
        <v>232</v>
      </c>
      <c r="AL312" s="135" t="str">
        <f t="shared" si="11"/>
        <v>232</v>
      </c>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row>
    <row r="313" spans="1:71" ht="35.1" hidden="1" customHeight="1">
      <c r="A313" s="2"/>
      <c r="B313" s="8" t="str">
        <f>+IFERROR(VLOOKUP(#REF!&amp;"-"&amp;ROW()-109,[1]ワークシート!$F$2:$BW$498,6,0),"")</f>
        <v/>
      </c>
      <c r="C313" s="18"/>
      <c r="D313" s="8" t="str">
        <f>+IFERROR(IF(VLOOKUP(#REF!&amp;"-"&amp;ROW()-109,[1]ワークシート!$F$2:$BW$498,7,0)="","",VLOOKUP(#REF!&amp;"-"&amp;ROW()-109,[1]ワークシート!$F$2:$BW$498,7,0)),"")</f>
        <v/>
      </c>
      <c r="E313" s="18"/>
      <c r="F313" s="8" t="str">
        <f>+IFERROR(VLOOKUP(#REF!&amp;"-"&amp;ROW()-109,[1]ワークシート!$F$2:$BW$498,8,0),"")</f>
        <v/>
      </c>
      <c r="G313" s="18"/>
      <c r="H313" s="45" t="str">
        <f>+IFERROR(VLOOKUP(#REF!&amp;"-"&amp;ROW()-109,[1]ワークシート!$F$2:$BW$498,9,0),"")</f>
        <v/>
      </c>
      <c r="I31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13" s="49"/>
      <c r="K313" s="8" t="str">
        <f>+IFERROR(VLOOKUP(#REF!&amp;"-"&amp;ROW()-109,[1]ワークシート!$F$2:$BW$498,16,0),"")</f>
        <v/>
      </c>
      <c r="L313" s="29"/>
      <c r="M313" s="18"/>
      <c r="N313" s="52" t="str">
        <f>+IFERROR(VLOOKUP(#REF!&amp;"-"&amp;ROW()-109,[1]ワークシート!$F$2:$BW$498,21,0),"")</f>
        <v/>
      </c>
      <c r="O313" s="62"/>
      <c r="P313" s="66" t="str">
        <f>+IFERROR(VLOOKUP(#REF!&amp;"-"&amp;ROW()-109,[1]ワークシート!$F$2:$BW$498,22,0),"")</f>
        <v/>
      </c>
      <c r="Q313" s="66"/>
      <c r="R313" s="71" t="str">
        <f>+IFERROR(VLOOKUP(#REF!&amp;"-"&amp;ROW()-109,[1]ワークシート!$F$2:$BW$498,52,0),"")</f>
        <v/>
      </c>
      <c r="S313" s="71"/>
      <c r="T313" s="71"/>
      <c r="U313" s="66" t="str">
        <f>+IFERROR(VLOOKUP(#REF!&amp;"-"&amp;ROW()-109,[1]ワークシート!$F$2:$BW$498,57,0),"")</f>
        <v/>
      </c>
      <c r="V313" s="66"/>
      <c r="W313" s="66" t="str">
        <f>+IFERROR(VLOOKUP(#REF!&amp;"-"&amp;ROW()-109,[1]ワークシート!$F$2:$BW$498,58,0),"")</f>
        <v/>
      </c>
      <c r="X313" s="66"/>
      <c r="Y313" s="66"/>
      <c r="Z313" s="45" t="str">
        <f t="shared" si="9"/>
        <v/>
      </c>
      <c r="AA313" s="45"/>
      <c r="AB313" s="8" t="str">
        <f>+IFERROR(IF(VLOOKUP(#REF!&amp;"-"&amp;ROW()-109,[1]ワークシート!$F$2:$BW$498,10,0)="","",VLOOKUP(#REF!&amp;"-"&amp;ROW()-109,[1]ワークシート!$F$2:$BW$498,10,0)),"")</f>
        <v/>
      </c>
      <c r="AC313" s="18"/>
      <c r="AD313" s="126" t="str">
        <f>+IFERROR(VLOOKUP(#REF!&amp;"-"&amp;ROW()-109,[1]ワークシート!$F$2:$BW$498,62,0),"")</f>
        <v/>
      </c>
      <c r="AE313" s="126"/>
      <c r="AF313" s="45" t="str">
        <f t="shared" si="10"/>
        <v/>
      </c>
      <c r="AG313" s="45"/>
      <c r="AH313" s="45" t="str">
        <f>+IFERROR(IF(VLOOKUP(#REF!&amp;"-"&amp;ROW()-109,[1]ワークシート!$F$2:$BW$498,63,0)="","",VLOOKUP(#REF!&amp;"-"&amp;ROW()-109,[1]ワークシート!$F$2:$BW$498,63,0)),"")</f>
        <v/>
      </c>
      <c r="AI313" s="45"/>
      <c r="AK313" s="135">
        <v>233</v>
      </c>
      <c r="AL313" s="135" t="str">
        <f t="shared" si="11"/>
        <v>233</v>
      </c>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row>
    <row r="314" spans="1:71" ht="35.1" hidden="1" customHeight="1">
      <c r="A314" s="2"/>
      <c r="B314" s="8" t="str">
        <f>+IFERROR(VLOOKUP(#REF!&amp;"-"&amp;ROW()-109,[1]ワークシート!$F$2:$BW$498,6,0),"")</f>
        <v/>
      </c>
      <c r="C314" s="18"/>
      <c r="D314" s="8" t="str">
        <f>+IFERROR(IF(VLOOKUP(#REF!&amp;"-"&amp;ROW()-109,[1]ワークシート!$F$2:$BW$498,7,0)="","",VLOOKUP(#REF!&amp;"-"&amp;ROW()-109,[1]ワークシート!$F$2:$BW$498,7,0)),"")</f>
        <v/>
      </c>
      <c r="E314" s="18"/>
      <c r="F314" s="8" t="str">
        <f>+IFERROR(VLOOKUP(#REF!&amp;"-"&amp;ROW()-109,[1]ワークシート!$F$2:$BW$498,8,0),"")</f>
        <v/>
      </c>
      <c r="G314" s="18"/>
      <c r="H314" s="45" t="str">
        <f>+IFERROR(VLOOKUP(#REF!&amp;"-"&amp;ROW()-109,[1]ワークシート!$F$2:$BW$498,9,0),"")</f>
        <v/>
      </c>
      <c r="I31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14" s="49"/>
      <c r="K314" s="8" t="str">
        <f>+IFERROR(VLOOKUP(#REF!&amp;"-"&amp;ROW()-109,[1]ワークシート!$F$2:$BW$498,16,0),"")</f>
        <v/>
      </c>
      <c r="L314" s="29"/>
      <c r="M314" s="18"/>
      <c r="N314" s="52" t="str">
        <f>+IFERROR(VLOOKUP(#REF!&amp;"-"&amp;ROW()-109,[1]ワークシート!$F$2:$BW$498,21,0),"")</f>
        <v/>
      </c>
      <c r="O314" s="62"/>
      <c r="P314" s="66" t="str">
        <f>+IFERROR(VLOOKUP(#REF!&amp;"-"&amp;ROW()-109,[1]ワークシート!$F$2:$BW$498,22,0),"")</f>
        <v/>
      </c>
      <c r="Q314" s="66"/>
      <c r="R314" s="71" t="str">
        <f>+IFERROR(VLOOKUP(#REF!&amp;"-"&amp;ROW()-109,[1]ワークシート!$F$2:$BW$498,52,0),"")</f>
        <v/>
      </c>
      <c r="S314" s="71"/>
      <c r="T314" s="71"/>
      <c r="U314" s="66" t="str">
        <f>+IFERROR(VLOOKUP(#REF!&amp;"-"&amp;ROW()-109,[1]ワークシート!$F$2:$BW$498,57,0),"")</f>
        <v/>
      </c>
      <c r="V314" s="66"/>
      <c r="W314" s="66" t="str">
        <f>+IFERROR(VLOOKUP(#REF!&amp;"-"&amp;ROW()-109,[1]ワークシート!$F$2:$BW$498,58,0),"")</f>
        <v/>
      </c>
      <c r="X314" s="66"/>
      <c r="Y314" s="66"/>
      <c r="Z314" s="45" t="str">
        <f t="shared" si="9"/>
        <v/>
      </c>
      <c r="AA314" s="45"/>
      <c r="AB314" s="8" t="str">
        <f>+IFERROR(IF(VLOOKUP(#REF!&amp;"-"&amp;ROW()-109,[1]ワークシート!$F$2:$BW$498,10,0)="","",VLOOKUP(#REF!&amp;"-"&amp;ROW()-109,[1]ワークシート!$F$2:$BW$498,10,0)),"")</f>
        <v/>
      </c>
      <c r="AC314" s="18"/>
      <c r="AD314" s="126" t="str">
        <f>+IFERROR(VLOOKUP(#REF!&amp;"-"&amp;ROW()-109,[1]ワークシート!$F$2:$BW$498,62,0),"")</f>
        <v/>
      </c>
      <c r="AE314" s="126"/>
      <c r="AF314" s="45" t="str">
        <f t="shared" si="10"/>
        <v/>
      </c>
      <c r="AG314" s="45"/>
      <c r="AH314" s="45" t="str">
        <f>+IFERROR(IF(VLOOKUP(#REF!&amp;"-"&amp;ROW()-109,[1]ワークシート!$F$2:$BW$498,63,0)="","",VLOOKUP(#REF!&amp;"-"&amp;ROW()-109,[1]ワークシート!$F$2:$BW$498,63,0)),"")</f>
        <v/>
      </c>
      <c r="AI314" s="45"/>
      <c r="AK314" s="135">
        <v>234</v>
      </c>
      <c r="AL314" s="135" t="str">
        <f t="shared" si="11"/>
        <v>234</v>
      </c>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row>
    <row r="315" spans="1:71" ht="35.1" hidden="1" customHeight="1">
      <c r="A315" s="2"/>
      <c r="B315" s="8" t="str">
        <f>+IFERROR(VLOOKUP(#REF!&amp;"-"&amp;ROW()-109,[1]ワークシート!$F$2:$BW$498,6,0),"")</f>
        <v/>
      </c>
      <c r="C315" s="18"/>
      <c r="D315" s="8" t="str">
        <f>+IFERROR(IF(VLOOKUP(#REF!&amp;"-"&amp;ROW()-109,[1]ワークシート!$F$2:$BW$498,7,0)="","",VLOOKUP(#REF!&amp;"-"&amp;ROW()-109,[1]ワークシート!$F$2:$BW$498,7,0)),"")</f>
        <v/>
      </c>
      <c r="E315" s="18"/>
      <c r="F315" s="8" t="str">
        <f>+IFERROR(VLOOKUP(#REF!&amp;"-"&amp;ROW()-109,[1]ワークシート!$F$2:$BW$498,8,0),"")</f>
        <v/>
      </c>
      <c r="G315" s="18"/>
      <c r="H315" s="45" t="str">
        <f>+IFERROR(VLOOKUP(#REF!&amp;"-"&amp;ROW()-109,[1]ワークシート!$F$2:$BW$498,9,0),"")</f>
        <v/>
      </c>
      <c r="I31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15" s="49"/>
      <c r="K315" s="8" t="str">
        <f>+IFERROR(VLOOKUP(#REF!&amp;"-"&amp;ROW()-109,[1]ワークシート!$F$2:$BW$498,16,0),"")</f>
        <v/>
      </c>
      <c r="L315" s="29"/>
      <c r="M315" s="18"/>
      <c r="N315" s="52" t="str">
        <f>+IFERROR(VLOOKUP(#REF!&amp;"-"&amp;ROW()-109,[1]ワークシート!$F$2:$BW$498,21,0),"")</f>
        <v/>
      </c>
      <c r="O315" s="62"/>
      <c r="P315" s="66" t="str">
        <f>+IFERROR(VLOOKUP(#REF!&amp;"-"&amp;ROW()-109,[1]ワークシート!$F$2:$BW$498,22,0),"")</f>
        <v/>
      </c>
      <c r="Q315" s="66"/>
      <c r="R315" s="71" t="str">
        <f>+IFERROR(VLOOKUP(#REF!&amp;"-"&amp;ROW()-109,[1]ワークシート!$F$2:$BW$498,52,0),"")</f>
        <v/>
      </c>
      <c r="S315" s="71"/>
      <c r="T315" s="71"/>
      <c r="U315" s="66" t="str">
        <f>+IFERROR(VLOOKUP(#REF!&amp;"-"&amp;ROW()-109,[1]ワークシート!$F$2:$BW$498,57,0),"")</f>
        <v/>
      </c>
      <c r="V315" s="66"/>
      <c r="W315" s="66" t="str">
        <f>+IFERROR(VLOOKUP(#REF!&amp;"-"&amp;ROW()-109,[1]ワークシート!$F$2:$BW$498,58,0),"")</f>
        <v/>
      </c>
      <c r="X315" s="66"/>
      <c r="Y315" s="66"/>
      <c r="Z315" s="45" t="str">
        <f t="shared" si="9"/>
        <v/>
      </c>
      <c r="AA315" s="45"/>
      <c r="AB315" s="8" t="str">
        <f>+IFERROR(IF(VLOOKUP(#REF!&amp;"-"&amp;ROW()-109,[1]ワークシート!$F$2:$BW$498,10,0)="","",VLOOKUP(#REF!&amp;"-"&amp;ROW()-109,[1]ワークシート!$F$2:$BW$498,10,0)),"")</f>
        <v/>
      </c>
      <c r="AC315" s="18"/>
      <c r="AD315" s="126" t="str">
        <f>+IFERROR(VLOOKUP(#REF!&amp;"-"&amp;ROW()-109,[1]ワークシート!$F$2:$BW$498,62,0),"")</f>
        <v/>
      </c>
      <c r="AE315" s="126"/>
      <c r="AF315" s="45" t="str">
        <f t="shared" si="10"/>
        <v/>
      </c>
      <c r="AG315" s="45"/>
      <c r="AH315" s="45" t="str">
        <f>+IFERROR(IF(VLOOKUP(#REF!&amp;"-"&amp;ROW()-109,[1]ワークシート!$F$2:$BW$498,63,0)="","",VLOOKUP(#REF!&amp;"-"&amp;ROW()-109,[1]ワークシート!$F$2:$BW$498,63,0)),"")</f>
        <v/>
      </c>
      <c r="AI315" s="45"/>
      <c r="AK315" s="135">
        <v>235</v>
      </c>
      <c r="AL315" s="135" t="str">
        <f t="shared" si="11"/>
        <v>235</v>
      </c>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row>
    <row r="316" spans="1:71" ht="35.1" hidden="1" customHeight="1">
      <c r="A316" s="2"/>
      <c r="B316" s="8" t="str">
        <f>+IFERROR(VLOOKUP(#REF!&amp;"-"&amp;ROW()-109,[1]ワークシート!$F$2:$BW$498,6,0),"")</f>
        <v/>
      </c>
      <c r="C316" s="18"/>
      <c r="D316" s="8" t="str">
        <f>+IFERROR(IF(VLOOKUP(#REF!&amp;"-"&amp;ROW()-109,[1]ワークシート!$F$2:$BW$498,7,0)="","",VLOOKUP(#REF!&amp;"-"&amp;ROW()-109,[1]ワークシート!$F$2:$BW$498,7,0)),"")</f>
        <v/>
      </c>
      <c r="E316" s="18"/>
      <c r="F316" s="8" t="str">
        <f>+IFERROR(VLOOKUP(#REF!&amp;"-"&amp;ROW()-109,[1]ワークシート!$F$2:$BW$498,8,0),"")</f>
        <v/>
      </c>
      <c r="G316" s="18"/>
      <c r="H316" s="45" t="str">
        <f>+IFERROR(VLOOKUP(#REF!&amp;"-"&amp;ROW()-109,[1]ワークシート!$F$2:$BW$498,9,0),"")</f>
        <v/>
      </c>
      <c r="I31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16" s="49"/>
      <c r="K316" s="8" t="str">
        <f>+IFERROR(VLOOKUP(#REF!&amp;"-"&amp;ROW()-109,[1]ワークシート!$F$2:$BW$498,16,0),"")</f>
        <v/>
      </c>
      <c r="L316" s="29"/>
      <c r="M316" s="18"/>
      <c r="N316" s="52" t="str">
        <f>+IFERROR(VLOOKUP(#REF!&amp;"-"&amp;ROW()-109,[1]ワークシート!$F$2:$BW$498,21,0),"")</f>
        <v/>
      </c>
      <c r="O316" s="62"/>
      <c r="P316" s="66" t="str">
        <f>+IFERROR(VLOOKUP(#REF!&amp;"-"&amp;ROW()-109,[1]ワークシート!$F$2:$BW$498,22,0),"")</f>
        <v/>
      </c>
      <c r="Q316" s="66"/>
      <c r="R316" s="71" t="str">
        <f>+IFERROR(VLOOKUP(#REF!&amp;"-"&amp;ROW()-109,[1]ワークシート!$F$2:$BW$498,52,0),"")</f>
        <v/>
      </c>
      <c r="S316" s="71"/>
      <c r="T316" s="71"/>
      <c r="U316" s="66" t="str">
        <f>+IFERROR(VLOOKUP(#REF!&amp;"-"&amp;ROW()-109,[1]ワークシート!$F$2:$BW$498,57,0),"")</f>
        <v/>
      </c>
      <c r="V316" s="66"/>
      <c r="W316" s="66" t="str">
        <f>+IFERROR(VLOOKUP(#REF!&amp;"-"&amp;ROW()-109,[1]ワークシート!$F$2:$BW$498,58,0),"")</f>
        <v/>
      </c>
      <c r="X316" s="66"/>
      <c r="Y316" s="66"/>
      <c r="Z316" s="45" t="str">
        <f t="shared" si="9"/>
        <v/>
      </c>
      <c r="AA316" s="45"/>
      <c r="AB316" s="8" t="str">
        <f>+IFERROR(IF(VLOOKUP(#REF!&amp;"-"&amp;ROW()-109,[1]ワークシート!$F$2:$BW$498,10,0)="","",VLOOKUP(#REF!&amp;"-"&amp;ROW()-109,[1]ワークシート!$F$2:$BW$498,10,0)),"")</f>
        <v/>
      </c>
      <c r="AC316" s="18"/>
      <c r="AD316" s="126" t="str">
        <f>+IFERROR(VLOOKUP(#REF!&amp;"-"&amp;ROW()-109,[1]ワークシート!$F$2:$BW$498,62,0),"")</f>
        <v/>
      </c>
      <c r="AE316" s="126"/>
      <c r="AF316" s="45" t="str">
        <f t="shared" si="10"/>
        <v/>
      </c>
      <c r="AG316" s="45"/>
      <c r="AH316" s="45" t="str">
        <f>+IFERROR(IF(VLOOKUP(#REF!&amp;"-"&amp;ROW()-109,[1]ワークシート!$F$2:$BW$498,63,0)="","",VLOOKUP(#REF!&amp;"-"&amp;ROW()-109,[1]ワークシート!$F$2:$BW$498,63,0)),"")</f>
        <v/>
      </c>
      <c r="AI316" s="45"/>
      <c r="AK316" s="135">
        <v>236</v>
      </c>
      <c r="AL316" s="135" t="str">
        <f t="shared" si="11"/>
        <v>236</v>
      </c>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row>
    <row r="317" spans="1:71" ht="35.1" hidden="1" customHeight="1">
      <c r="A317" s="2"/>
      <c r="B317" s="8" t="str">
        <f>+IFERROR(VLOOKUP(#REF!&amp;"-"&amp;ROW()-109,[1]ワークシート!$F$2:$BW$498,6,0),"")</f>
        <v/>
      </c>
      <c r="C317" s="18"/>
      <c r="D317" s="8" t="str">
        <f>+IFERROR(IF(VLOOKUP(#REF!&amp;"-"&amp;ROW()-109,[1]ワークシート!$F$2:$BW$498,7,0)="","",VLOOKUP(#REF!&amp;"-"&amp;ROW()-109,[1]ワークシート!$F$2:$BW$498,7,0)),"")</f>
        <v/>
      </c>
      <c r="E317" s="18"/>
      <c r="F317" s="8" t="str">
        <f>+IFERROR(VLOOKUP(#REF!&amp;"-"&amp;ROW()-109,[1]ワークシート!$F$2:$BW$498,8,0),"")</f>
        <v/>
      </c>
      <c r="G317" s="18"/>
      <c r="H317" s="45" t="str">
        <f>+IFERROR(VLOOKUP(#REF!&amp;"-"&amp;ROW()-109,[1]ワークシート!$F$2:$BW$498,9,0),"")</f>
        <v/>
      </c>
      <c r="I31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17" s="49"/>
      <c r="K317" s="8" t="str">
        <f>+IFERROR(VLOOKUP(#REF!&amp;"-"&amp;ROW()-109,[1]ワークシート!$F$2:$BW$498,16,0),"")</f>
        <v/>
      </c>
      <c r="L317" s="29"/>
      <c r="M317" s="18"/>
      <c r="N317" s="52" t="str">
        <f>+IFERROR(VLOOKUP(#REF!&amp;"-"&amp;ROW()-109,[1]ワークシート!$F$2:$BW$498,21,0),"")</f>
        <v/>
      </c>
      <c r="O317" s="62"/>
      <c r="P317" s="66" t="str">
        <f>+IFERROR(VLOOKUP(#REF!&amp;"-"&amp;ROW()-109,[1]ワークシート!$F$2:$BW$498,22,0),"")</f>
        <v/>
      </c>
      <c r="Q317" s="66"/>
      <c r="R317" s="71" t="str">
        <f>+IFERROR(VLOOKUP(#REF!&amp;"-"&amp;ROW()-109,[1]ワークシート!$F$2:$BW$498,52,0),"")</f>
        <v/>
      </c>
      <c r="S317" s="71"/>
      <c r="T317" s="71"/>
      <c r="U317" s="66" t="str">
        <f>+IFERROR(VLOOKUP(#REF!&amp;"-"&amp;ROW()-109,[1]ワークシート!$F$2:$BW$498,57,0),"")</f>
        <v/>
      </c>
      <c r="V317" s="66"/>
      <c r="W317" s="66" t="str">
        <f>+IFERROR(VLOOKUP(#REF!&amp;"-"&amp;ROW()-109,[1]ワークシート!$F$2:$BW$498,58,0),"")</f>
        <v/>
      </c>
      <c r="X317" s="66"/>
      <c r="Y317" s="66"/>
      <c r="Z317" s="45" t="str">
        <f t="shared" si="9"/>
        <v/>
      </c>
      <c r="AA317" s="45"/>
      <c r="AB317" s="8" t="str">
        <f>+IFERROR(IF(VLOOKUP(#REF!&amp;"-"&amp;ROW()-109,[1]ワークシート!$F$2:$BW$498,10,0)="","",VLOOKUP(#REF!&amp;"-"&amp;ROW()-109,[1]ワークシート!$F$2:$BW$498,10,0)),"")</f>
        <v/>
      </c>
      <c r="AC317" s="18"/>
      <c r="AD317" s="126" t="str">
        <f>+IFERROR(VLOOKUP(#REF!&amp;"-"&amp;ROW()-109,[1]ワークシート!$F$2:$BW$498,62,0),"")</f>
        <v/>
      </c>
      <c r="AE317" s="126"/>
      <c r="AF317" s="45" t="str">
        <f t="shared" si="10"/>
        <v/>
      </c>
      <c r="AG317" s="45"/>
      <c r="AH317" s="45" t="str">
        <f>+IFERROR(IF(VLOOKUP(#REF!&amp;"-"&amp;ROW()-109,[1]ワークシート!$F$2:$BW$498,63,0)="","",VLOOKUP(#REF!&amp;"-"&amp;ROW()-109,[1]ワークシート!$F$2:$BW$498,63,0)),"")</f>
        <v/>
      </c>
      <c r="AI317" s="45"/>
      <c r="AK317" s="135">
        <v>237</v>
      </c>
      <c r="AL317" s="135" t="str">
        <f t="shared" si="11"/>
        <v>237</v>
      </c>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row>
    <row r="318" spans="1:71" ht="35.1" hidden="1" customHeight="1">
      <c r="A318" s="2"/>
      <c r="B318" s="8" t="str">
        <f>+IFERROR(VLOOKUP(#REF!&amp;"-"&amp;ROW()-109,[1]ワークシート!$F$2:$BW$498,6,0),"")</f>
        <v/>
      </c>
      <c r="C318" s="18"/>
      <c r="D318" s="8" t="str">
        <f>+IFERROR(IF(VLOOKUP(#REF!&amp;"-"&amp;ROW()-109,[1]ワークシート!$F$2:$BW$498,7,0)="","",VLOOKUP(#REF!&amp;"-"&amp;ROW()-109,[1]ワークシート!$F$2:$BW$498,7,0)),"")</f>
        <v/>
      </c>
      <c r="E318" s="18"/>
      <c r="F318" s="8" t="str">
        <f>+IFERROR(VLOOKUP(#REF!&amp;"-"&amp;ROW()-109,[1]ワークシート!$F$2:$BW$498,8,0),"")</f>
        <v/>
      </c>
      <c r="G318" s="18"/>
      <c r="H318" s="45" t="str">
        <f>+IFERROR(VLOOKUP(#REF!&amp;"-"&amp;ROW()-109,[1]ワークシート!$F$2:$BW$498,9,0),"")</f>
        <v/>
      </c>
      <c r="I31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18" s="49"/>
      <c r="K318" s="8" t="str">
        <f>+IFERROR(VLOOKUP(#REF!&amp;"-"&amp;ROW()-109,[1]ワークシート!$F$2:$BW$498,16,0),"")</f>
        <v/>
      </c>
      <c r="L318" s="29"/>
      <c r="M318" s="18"/>
      <c r="N318" s="52" t="str">
        <f>+IFERROR(VLOOKUP(#REF!&amp;"-"&amp;ROW()-109,[1]ワークシート!$F$2:$BW$498,21,0),"")</f>
        <v/>
      </c>
      <c r="O318" s="62"/>
      <c r="P318" s="66" t="str">
        <f>+IFERROR(VLOOKUP(#REF!&amp;"-"&amp;ROW()-109,[1]ワークシート!$F$2:$BW$498,22,0),"")</f>
        <v/>
      </c>
      <c r="Q318" s="66"/>
      <c r="R318" s="71" t="str">
        <f>+IFERROR(VLOOKUP(#REF!&amp;"-"&amp;ROW()-109,[1]ワークシート!$F$2:$BW$498,52,0),"")</f>
        <v/>
      </c>
      <c r="S318" s="71"/>
      <c r="T318" s="71"/>
      <c r="U318" s="66" t="str">
        <f>+IFERROR(VLOOKUP(#REF!&amp;"-"&amp;ROW()-109,[1]ワークシート!$F$2:$BW$498,57,0),"")</f>
        <v/>
      </c>
      <c r="V318" s="66"/>
      <c r="W318" s="66" t="str">
        <f>+IFERROR(VLOOKUP(#REF!&amp;"-"&amp;ROW()-109,[1]ワークシート!$F$2:$BW$498,58,0),"")</f>
        <v/>
      </c>
      <c r="X318" s="66"/>
      <c r="Y318" s="66"/>
      <c r="Z318" s="45" t="str">
        <f t="shared" si="9"/>
        <v/>
      </c>
      <c r="AA318" s="45"/>
      <c r="AB318" s="8" t="str">
        <f>+IFERROR(IF(VLOOKUP(#REF!&amp;"-"&amp;ROW()-109,[1]ワークシート!$F$2:$BW$498,10,0)="","",VLOOKUP(#REF!&amp;"-"&amp;ROW()-109,[1]ワークシート!$F$2:$BW$498,10,0)),"")</f>
        <v/>
      </c>
      <c r="AC318" s="18"/>
      <c r="AD318" s="126" t="str">
        <f>+IFERROR(VLOOKUP(#REF!&amp;"-"&amp;ROW()-109,[1]ワークシート!$F$2:$BW$498,62,0),"")</f>
        <v/>
      </c>
      <c r="AE318" s="126"/>
      <c r="AF318" s="45" t="str">
        <f t="shared" si="10"/>
        <v/>
      </c>
      <c r="AG318" s="45"/>
      <c r="AH318" s="45" t="str">
        <f>+IFERROR(IF(VLOOKUP(#REF!&amp;"-"&amp;ROW()-109,[1]ワークシート!$F$2:$BW$498,63,0)="","",VLOOKUP(#REF!&amp;"-"&amp;ROW()-109,[1]ワークシート!$F$2:$BW$498,63,0)),"")</f>
        <v/>
      </c>
      <c r="AI318" s="45"/>
      <c r="AK318" s="135">
        <v>238</v>
      </c>
      <c r="AL318" s="135" t="str">
        <f t="shared" si="11"/>
        <v>238</v>
      </c>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row>
    <row r="319" spans="1:71" ht="35.1" hidden="1" customHeight="1">
      <c r="A319" s="2"/>
      <c r="B319" s="8" t="str">
        <f>+IFERROR(VLOOKUP(#REF!&amp;"-"&amp;ROW()-109,[1]ワークシート!$F$2:$BW$498,6,0),"")</f>
        <v/>
      </c>
      <c r="C319" s="18"/>
      <c r="D319" s="8" t="str">
        <f>+IFERROR(IF(VLOOKUP(#REF!&amp;"-"&amp;ROW()-109,[1]ワークシート!$F$2:$BW$498,7,0)="","",VLOOKUP(#REF!&amp;"-"&amp;ROW()-109,[1]ワークシート!$F$2:$BW$498,7,0)),"")</f>
        <v/>
      </c>
      <c r="E319" s="18"/>
      <c r="F319" s="8" t="str">
        <f>+IFERROR(VLOOKUP(#REF!&amp;"-"&amp;ROW()-109,[1]ワークシート!$F$2:$BW$498,8,0),"")</f>
        <v/>
      </c>
      <c r="G319" s="18"/>
      <c r="H319" s="45" t="str">
        <f>+IFERROR(VLOOKUP(#REF!&amp;"-"&amp;ROW()-109,[1]ワークシート!$F$2:$BW$498,9,0),"")</f>
        <v/>
      </c>
      <c r="I31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19" s="49"/>
      <c r="K319" s="8" t="str">
        <f>+IFERROR(VLOOKUP(#REF!&amp;"-"&amp;ROW()-109,[1]ワークシート!$F$2:$BW$498,16,0),"")</f>
        <v/>
      </c>
      <c r="L319" s="29"/>
      <c r="M319" s="18"/>
      <c r="N319" s="52" t="str">
        <f>+IFERROR(VLOOKUP(#REF!&amp;"-"&amp;ROW()-109,[1]ワークシート!$F$2:$BW$498,21,0),"")</f>
        <v/>
      </c>
      <c r="O319" s="62"/>
      <c r="P319" s="66" t="str">
        <f>+IFERROR(VLOOKUP(#REF!&amp;"-"&amp;ROW()-109,[1]ワークシート!$F$2:$BW$498,22,0),"")</f>
        <v/>
      </c>
      <c r="Q319" s="66"/>
      <c r="R319" s="71" t="str">
        <f>+IFERROR(VLOOKUP(#REF!&amp;"-"&amp;ROW()-109,[1]ワークシート!$F$2:$BW$498,52,0),"")</f>
        <v/>
      </c>
      <c r="S319" s="71"/>
      <c r="T319" s="71"/>
      <c r="U319" s="66" t="str">
        <f>+IFERROR(VLOOKUP(#REF!&amp;"-"&amp;ROW()-109,[1]ワークシート!$F$2:$BW$498,57,0),"")</f>
        <v/>
      </c>
      <c r="V319" s="66"/>
      <c r="W319" s="66" t="str">
        <f>+IFERROR(VLOOKUP(#REF!&amp;"-"&amp;ROW()-109,[1]ワークシート!$F$2:$BW$498,58,0),"")</f>
        <v/>
      </c>
      <c r="X319" s="66"/>
      <c r="Y319" s="66"/>
      <c r="Z319" s="45" t="str">
        <f t="shared" si="9"/>
        <v/>
      </c>
      <c r="AA319" s="45"/>
      <c r="AB319" s="8" t="str">
        <f>+IFERROR(IF(VLOOKUP(#REF!&amp;"-"&amp;ROW()-109,[1]ワークシート!$F$2:$BW$498,10,0)="","",VLOOKUP(#REF!&amp;"-"&amp;ROW()-109,[1]ワークシート!$F$2:$BW$498,10,0)),"")</f>
        <v/>
      </c>
      <c r="AC319" s="18"/>
      <c r="AD319" s="126" t="str">
        <f>+IFERROR(VLOOKUP(#REF!&amp;"-"&amp;ROW()-109,[1]ワークシート!$F$2:$BW$498,62,0),"")</f>
        <v/>
      </c>
      <c r="AE319" s="126"/>
      <c r="AF319" s="45" t="str">
        <f t="shared" si="10"/>
        <v/>
      </c>
      <c r="AG319" s="45"/>
      <c r="AH319" s="45" t="str">
        <f>+IFERROR(IF(VLOOKUP(#REF!&amp;"-"&amp;ROW()-109,[1]ワークシート!$F$2:$BW$498,63,0)="","",VLOOKUP(#REF!&amp;"-"&amp;ROW()-109,[1]ワークシート!$F$2:$BW$498,63,0)),"")</f>
        <v/>
      </c>
      <c r="AI319" s="45"/>
      <c r="AK319" s="135">
        <v>239</v>
      </c>
      <c r="AL319" s="135" t="str">
        <f t="shared" si="11"/>
        <v>239</v>
      </c>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row>
    <row r="320" spans="1:71" ht="35.1" hidden="1" customHeight="1">
      <c r="A320" s="2"/>
      <c r="B320" s="8" t="str">
        <f>+IFERROR(VLOOKUP(#REF!&amp;"-"&amp;ROW()-109,[1]ワークシート!$F$2:$BW$498,6,0),"")</f>
        <v/>
      </c>
      <c r="C320" s="18"/>
      <c r="D320" s="8" t="str">
        <f>+IFERROR(IF(VLOOKUP(#REF!&amp;"-"&amp;ROW()-109,[1]ワークシート!$F$2:$BW$498,7,0)="","",VLOOKUP(#REF!&amp;"-"&amp;ROW()-109,[1]ワークシート!$F$2:$BW$498,7,0)),"")</f>
        <v/>
      </c>
      <c r="E320" s="18"/>
      <c r="F320" s="8" t="str">
        <f>+IFERROR(VLOOKUP(#REF!&amp;"-"&amp;ROW()-109,[1]ワークシート!$F$2:$BW$498,8,0),"")</f>
        <v/>
      </c>
      <c r="G320" s="18"/>
      <c r="H320" s="45" t="str">
        <f>+IFERROR(VLOOKUP(#REF!&amp;"-"&amp;ROW()-109,[1]ワークシート!$F$2:$BW$498,9,0),"")</f>
        <v/>
      </c>
      <c r="I32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20" s="49"/>
      <c r="K320" s="8" t="str">
        <f>+IFERROR(VLOOKUP(#REF!&amp;"-"&amp;ROW()-109,[1]ワークシート!$F$2:$BW$498,16,0),"")</f>
        <v/>
      </c>
      <c r="L320" s="29"/>
      <c r="M320" s="18"/>
      <c r="N320" s="52" t="str">
        <f>+IFERROR(VLOOKUP(#REF!&amp;"-"&amp;ROW()-109,[1]ワークシート!$F$2:$BW$498,21,0),"")</f>
        <v/>
      </c>
      <c r="O320" s="62"/>
      <c r="P320" s="66" t="str">
        <f>+IFERROR(VLOOKUP(#REF!&amp;"-"&amp;ROW()-109,[1]ワークシート!$F$2:$BW$498,22,0),"")</f>
        <v/>
      </c>
      <c r="Q320" s="66"/>
      <c r="R320" s="71" t="str">
        <f>+IFERROR(VLOOKUP(#REF!&amp;"-"&amp;ROW()-109,[1]ワークシート!$F$2:$BW$498,52,0),"")</f>
        <v/>
      </c>
      <c r="S320" s="71"/>
      <c r="T320" s="71"/>
      <c r="U320" s="66" t="str">
        <f>+IFERROR(VLOOKUP(#REF!&amp;"-"&amp;ROW()-109,[1]ワークシート!$F$2:$BW$498,57,0),"")</f>
        <v/>
      </c>
      <c r="V320" s="66"/>
      <c r="W320" s="66" t="str">
        <f>+IFERROR(VLOOKUP(#REF!&amp;"-"&amp;ROW()-109,[1]ワークシート!$F$2:$BW$498,58,0),"")</f>
        <v/>
      </c>
      <c r="X320" s="66"/>
      <c r="Y320" s="66"/>
      <c r="Z320" s="45" t="str">
        <f t="shared" si="9"/>
        <v/>
      </c>
      <c r="AA320" s="45"/>
      <c r="AB320" s="8" t="str">
        <f>+IFERROR(IF(VLOOKUP(#REF!&amp;"-"&amp;ROW()-109,[1]ワークシート!$F$2:$BW$498,10,0)="","",VLOOKUP(#REF!&amp;"-"&amp;ROW()-109,[1]ワークシート!$F$2:$BW$498,10,0)),"")</f>
        <v/>
      </c>
      <c r="AC320" s="18"/>
      <c r="AD320" s="126" t="str">
        <f>+IFERROR(VLOOKUP(#REF!&amp;"-"&amp;ROW()-109,[1]ワークシート!$F$2:$BW$498,62,0),"")</f>
        <v/>
      </c>
      <c r="AE320" s="126"/>
      <c r="AF320" s="45" t="str">
        <f t="shared" si="10"/>
        <v/>
      </c>
      <c r="AG320" s="45"/>
      <c r="AH320" s="45" t="str">
        <f>+IFERROR(IF(VLOOKUP(#REF!&amp;"-"&amp;ROW()-109,[1]ワークシート!$F$2:$BW$498,63,0)="","",VLOOKUP(#REF!&amp;"-"&amp;ROW()-109,[1]ワークシート!$F$2:$BW$498,63,0)),"")</f>
        <v/>
      </c>
      <c r="AI320" s="45"/>
      <c r="AK320" s="135">
        <v>240</v>
      </c>
      <c r="AL320" s="135" t="str">
        <f t="shared" si="11"/>
        <v>240</v>
      </c>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row>
    <row r="321" spans="1:71" ht="35.1" hidden="1" customHeight="1">
      <c r="A321" s="2"/>
      <c r="B321" s="8" t="str">
        <f>+IFERROR(VLOOKUP(#REF!&amp;"-"&amp;ROW()-109,[1]ワークシート!$F$2:$BW$498,6,0),"")</f>
        <v/>
      </c>
      <c r="C321" s="18"/>
      <c r="D321" s="8" t="str">
        <f>+IFERROR(IF(VLOOKUP(#REF!&amp;"-"&amp;ROW()-109,[1]ワークシート!$F$2:$BW$498,7,0)="","",VLOOKUP(#REF!&amp;"-"&amp;ROW()-109,[1]ワークシート!$F$2:$BW$498,7,0)),"")</f>
        <v/>
      </c>
      <c r="E321" s="18"/>
      <c r="F321" s="8" t="str">
        <f>+IFERROR(VLOOKUP(#REF!&amp;"-"&amp;ROW()-109,[1]ワークシート!$F$2:$BW$498,8,0),"")</f>
        <v/>
      </c>
      <c r="G321" s="18"/>
      <c r="H321" s="45" t="str">
        <f>+IFERROR(VLOOKUP(#REF!&amp;"-"&amp;ROW()-109,[1]ワークシート!$F$2:$BW$498,9,0),"")</f>
        <v/>
      </c>
      <c r="I32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21" s="49"/>
      <c r="K321" s="8" t="str">
        <f>+IFERROR(VLOOKUP(#REF!&amp;"-"&amp;ROW()-109,[1]ワークシート!$F$2:$BW$498,16,0),"")</f>
        <v/>
      </c>
      <c r="L321" s="29"/>
      <c r="M321" s="18"/>
      <c r="N321" s="52" t="str">
        <f>+IFERROR(VLOOKUP(#REF!&amp;"-"&amp;ROW()-109,[1]ワークシート!$F$2:$BW$498,21,0),"")</f>
        <v/>
      </c>
      <c r="O321" s="62"/>
      <c r="P321" s="66" t="str">
        <f>+IFERROR(VLOOKUP(#REF!&amp;"-"&amp;ROW()-109,[1]ワークシート!$F$2:$BW$498,22,0),"")</f>
        <v/>
      </c>
      <c r="Q321" s="66"/>
      <c r="R321" s="71" t="str">
        <f>+IFERROR(VLOOKUP(#REF!&amp;"-"&amp;ROW()-109,[1]ワークシート!$F$2:$BW$498,52,0),"")</f>
        <v/>
      </c>
      <c r="S321" s="71"/>
      <c r="T321" s="71"/>
      <c r="U321" s="66" t="str">
        <f>+IFERROR(VLOOKUP(#REF!&amp;"-"&amp;ROW()-109,[1]ワークシート!$F$2:$BW$498,57,0),"")</f>
        <v/>
      </c>
      <c r="V321" s="66"/>
      <c r="W321" s="66" t="str">
        <f>+IFERROR(VLOOKUP(#REF!&amp;"-"&amp;ROW()-109,[1]ワークシート!$F$2:$BW$498,58,0),"")</f>
        <v/>
      </c>
      <c r="X321" s="66"/>
      <c r="Y321" s="66"/>
      <c r="Z321" s="45" t="str">
        <f t="shared" si="9"/>
        <v/>
      </c>
      <c r="AA321" s="45"/>
      <c r="AB321" s="8" t="str">
        <f>+IFERROR(IF(VLOOKUP(#REF!&amp;"-"&amp;ROW()-109,[1]ワークシート!$F$2:$BW$498,10,0)="","",VLOOKUP(#REF!&amp;"-"&amp;ROW()-109,[1]ワークシート!$F$2:$BW$498,10,0)),"")</f>
        <v/>
      </c>
      <c r="AC321" s="18"/>
      <c r="AD321" s="126" t="str">
        <f>+IFERROR(VLOOKUP(#REF!&amp;"-"&amp;ROW()-109,[1]ワークシート!$F$2:$BW$498,62,0),"")</f>
        <v/>
      </c>
      <c r="AE321" s="126"/>
      <c r="AF321" s="45" t="str">
        <f t="shared" si="10"/>
        <v/>
      </c>
      <c r="AG321" s="45"/>
      <c r="AH321" s="45" t="str">
        <f>+IFERROR(IF(VLOOKUP(#REF!&amp;"-"&amp;ROW()-109,[1]ワークシート!$F$2:$BW$498,63,0)="","",VLOOKUP(#REF!&amp;"-"&amp;ROW()-109,[1]ワークシート!$F$2:$BW$498,63,0)),"")</f>
        <v/>
      </c>
      <c r="AI321" s="45"/>
      <c r="AK321" s="135">
        <v>241</v>
      </c>
      <c r="AL321" s="135" t="str">
        <f t="shared" si="11"/>
        <v>241</v>
      </c>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row>
    <row r="322" spans="1:71" ht="35.1" hidden="1" customHeight="1">
      <c r="A322" s="2"/>
      <c r="B322" s="8" t="str">
        <f>+IFERROR(VLOOKUP(#REF!&amp;"-"&amp;ROW()-109,[1]ワークシート!$F$2:$BW$498,6,0),"")</f>
        <v/>
      </c>
      <c r="C322" s="18"/>
      <c r="D322" s="8" t="str">
        <f>+IFERROR(IF(VLOOKUP(#REF!&amp;"-"&amp;ROW()-109,[1]ワークシート!$F$2:$BW$498,7,0)="","",VLOOKUP(#REF!&amp;"-"&amp;ROW()-109,[1]ワークシート!$F$2:$BW$498,7,0)),"")</f>
        <v/>
      </c>
      <c r="E322" s="18"/>
      <c r="F322" s="8" t="str">
        <f>+IFERROR(VLOOKUP(#REF!&amp;"-"&amp;ROW()-109,[1]ワークシート!$F$2:$BW$498,8,0),"")</f>
        <v/>
      </c>
      <c r="G322" s="18"/>
      <c r="H322" s="45" t="str">
        <f>+IFERROR(VLOOKUP(#REF!&amp;"-"&amp;ROW()-109,[1]ワークシート!$F$2:$BW$498,9,0),"")</f>
        <v/>
      </c>
      <c r="I32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22" s="49"/>
      <c r="K322" s="8" t="str">
        <f>+IFERROR(VLOOKUP(#REF!&amp;"-"&amp;ROW()-109,[1]ワークシート!$F$2:$BW$498,16,0),"")</f>
        <v/>
      </c>
      <c r="L322" s="29"/>
      <c r="M322" s="18"/>
      <c r="N322" s="52" t="str">
        <f>+IFERROR(VLOOKUP(#REF!&amp;"-"&amp;ROW()-109,[1]ワークシート!$F$2:$BW$498,21,0),"")</f>
        <v/>
      </c>
      <c r="O322" s="62"/>
      <c r="P322" s="66" t="str">
        <f>+IFERROR(VLOOKUP(#REF!&amp;"-"&amp;ROW()-109,[1]ワークシート!$F$2:$BW$498,22,0),"")</f>
        <v/>
      </c>
      <c r="Q322" s="66"/>
      <c r="R322" s="71" t="str">
        <f>+IFERROR(VLOOKUP(#REF!&amp;"-"&amp;ROW()-109,[1]ワークシート!$F$2:$BW$498,52,0),"")</f>
        <v/>
      </c>
      <c r="S322" s="71"/>
      <c r="T322" s="71"/>
      <c r="U322" s="66" t="str">
        <f>+IFERROR(VLOOKUP(#REF!&amp;"-"&amp;ROW()-109,[1]ワークシート!$F$2:$BW$498,57,0),"")</f>
        <v/>
      </c>
      <c r="V322" s="66"/>
      <c r="W322" s="66" t="str">
        <f>+IFERROR(VLOOKUP(#REF!&amp;"-"&amp;ROW()-109,[1]ワークシート!$F$2:$BW$498,58,0),"")</f>
        <v/>
      </c>
      <c r="X322" s="66"/>
      <c r="Y322" s="66"/>
      <c r="Z322" s="45" t="str">
        <f t="shared" si="9"/>
        <v/>
      </c>
      <c r="AA322" s="45"/>
      <c r="AB322" s="8" t="str">
        <f>+IFERROR(IF(VLOOKUP(#REF!&amp;"-"&amp;ROW()-109,[1]ワークシート!$F$2:$BW$498,10,0)="","",VLOOKUP(#REF!&amp;"-"&amp;ROW()-109,[1]ワークシート!$F$2:$BW$498,10,0)),"")</f>
        <v/>
      </c>
      <c r="AC322" s="18"/>
      <c r="AD322" s="126" t="str">
        <f>+IFERROR(VLOOKUP(#REF!&amp;"-"&amp;ROW()-109,[1]ワークシート!$F$2:$BW$498,62,0),"")</f>
        <v/>
      </c>
      <c r="AE322" s="126"/>
      <c r="AF322" s="45" t="str">
        <f t="shared" si="10"/>
        <v/>
      </c>
      <c r="AG322" s="45"/>
      <c r="AH322" s="45" t="str">
        <f>+IFERROR(IF(VLOOKUP(#REF!&amp;"-"&amp;ROW()-109,[1]ワークシート!$F$2:$BW$498,63,0)="","",VLOOKUP(#REF!&amp;"-"&amp;ROW()-109,[1]ワークシート!$F$2:$BW$498,63,0)),"")</f>
        <v/>
      </c>
      <c r="AI322" s="45"/>
      <c r="AK322" s="135">
        <v>242</v>
      </c>
      <c r="AL322" s="135" t="str">
        <f t="shared" si="11"/>
        <v>242</v>
      </c>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row>
    <row r="323" spans="1:71" ht="35.1" hidden="1" customHeight="1">
      <c r="A323" s="2"/>
      <c r="B323" s="8" t="str">
        <f>+IFERROR(VLOOKUP(#REF!&amp;"-"&amp;ROW()-109,[1]ワークシート!$F$2:$BW$498,6,0),"")</f>
        <v/>
      </c>
      <c r="C323" s="18"/>
      <c r="D323" s="8" t="str">
        <f>+IFERROR(IF(VLOOKUP(#REF!&amp;"-"&amp;ROW()-109,[1]ワークシート!$F$2:$BW$498,7,0)="","",VLOOKUP(#REF!&amp;"-"&amp;ROW()-109,[1]ワークシート!$F$2:$BW$498,7,0)),"")</f>
        <v/>
      </c>
      <c r="E323" s="18"/>
      <c r="F323" s="8" t="str">
        <f>+IFERROR(VLOOKUP(#REF!&amp;"-"&amp;ROW()-109,[1]ワークシート!$F$2:$BW$498,8,0),"")</f>
        <v/>
      </c>
      <c r="G323" s="18"/>
      <c r="H323" s="45" t="str">
        <f>+IFERROR(VLOOKUP(#REF!&amp;"-"&amp;ROW()-109,[1]ワークシート!$F$2:$BW$498,9,0),"")</f>
        <v/>
      </c>
      <c r="I32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23" s="49"/>
      <c r="K323" s="8" t="str">
        <f>+IFERROR(VLOOKUP(#REF!&amp;"-"&amp;ROW()-109,[1]ワークシート!$F$2:$BW$498,16,0),"")</f>
        <v/>
      </c>
      <c r="L323" s="29"/>
      <c r="M323" s="18"/>
      <c r="N323" s="52" t="str">
        <f>+IFERROR(VLOOKUP(#REF!&amp;"-"&amp;ROW()-109,[1]ワークシート!$F$2:$BW$498,21,0),"")</f>
        <v/>
      </c>
      <c r="O323" s="62"/>
      <c r="P323" s="66" t="str">
        <f>+IFERROR(VLOOKUP(#REF!&amp;"-"&amp;ROW()-109,[1]ワークシート!$F$2:$BW$498,22,0),"")</f>
        <v/>
      </c>
      <c r="Q323" s="66"/>
      <c r="R323" s="71" t="str">
        <f>+IFERROR(VLOOKUP(#REF!&amp;"-"&amp;ROW()-109,[1]ワークシート!$F$2:$BW$498,52,0),"")</f>
        <v/>
      </c>
      <c r="S323" s="71"/>
      <c r="T323" s="71"/>
      <c r="U323" s="66" t="str">
        <f>+IFERROR(VLOOKUP(#REF!&amp;"-"&amp;ROW()-109,[1]ワークシート!$F$2:$BW$498,57,0),"")</f>
        <v/>
      </c>
      <c r="V323" s="66"/>
      <c r="W323" s="66" t="str">
        <f>+IFERROR(VLOOKUP(#REF!&amp;"-"&amp;ROW()-109,[1]ワークシート!$F$2:$BW$498,58,0),"")</f>
        <v/>
      </c>
      <c r="X323" s="66"/>
      <c r="Y323" s="66"/>
      <c r="Z323" s="45" t="str">
        <f t="shared" si="9"/>
        <v/>
      </c>
      <c r="AA323" s="45"/>
      <c r="AB323" s="8" t="str">
        <f>+IFERROR(IF(VLOOKUP(#REF!&amp;"-"&amp;ROW()-109,[1]ワークシート!$F$2:$BW$498,10,0)="","",VLOOKUP(#REF!&amp;"-"&amp;ROW()-109,[1]ワークシート!$F$2:$BW$498,10,0)),"")</f>
        <v/>
      </c>
      <c r="AC323" s="18"/>
      <c r="AD323" s="126" t="str">
        <f>+IFERROR(VLOOKUP(#REF!&amp;"-"&amp;ROW()-109,[1]ワークシート!$F$2:$BW$498,62,0),"")</f>
        <v/>
      </c>
      <c r="AE323" s="126"/>
      <c r="AF323" s="45" t="str">
        <f t="shared" si="10"/>
        <v/>
      </c>
      <c r="AG323" s="45"/>
      <c r="AH323" s="45" t="str">
        <f>+IFERROR(IF(VLOOKUP(#REF!&amp;"-"&amp;ROW()-109,[1]ワークシート!$F$2:$BW$498,63,0)="","",VLOOKUP(#REF!&amp;"-"&amp;ROW()-109,[1]ワークシート!$F$2:$BW$498,63,0)),"")</f>
        <v/>
      </c>
      <c r="AI323" s="45"/>
      <c r="AK323" s="135">
        <v>243</v>
      </c>
      <c r="AL323" s="135" t="str">
        <f t="shared" si="11"/>
        <v>243</v>
      </c>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row>
    <row r="324" spans="1:71" ht="35.1" hidden="1" customHeight="1">
      <c r="A324" s="2"/>
      <c r="B324" s="8" t="str">
        <f>+IFERROR(VLOOKUP(#REF!&amp;"-"&amp;ROW()-109,[1]ワークシート!$F$2:$BW$498,6,0),"")</f>
        <v/>
      </c>
      <c r="C324" s="18"/>
      <c r="D324" s="8" t="str">
        <f>+IFERROR(IF(VLOOKUP(#REF!&amp;"-"&amp;ROW()-109,[1]ワークシート!$F$2:$BW$498,7,0)="","",VLOOKUP(#REF!&amp;"-"&amp;ROW()-109,[1]ワークシート!$F$2:$BW$498,7,0)),"")</f>
        <v/>
      </c>
      <c r="E324" s="18"/>
      <c r="F324" s="8" t="str">
        <f>+IFERROR(VLOOKUP(#REF!&amp;"-"&amp;ROW()-109,[1]ワークシート!$F$2:$BW$498,8,0),"")</f>
        <v/>
      </c>
      <c r="G324" s="18"/>
      <c r="H324" s="45" t="str">
        <f>+IFERROR(VLOOKUP(#REF!&amp;"-"&amp;ROW()-109,[1]ワークシート!$F$2:$BW$498,9,0),"")</f>
        <v/>
      </c>
      <c r="I32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24" s="49"/>
      <c r="K324" s="8" t="str">
        <f>+IFERROR(VLOOKUP(#REF!&amp;"-"&amp;ROW()-109,[1]ワークシート!$F$2:$BW$498,16,0),"")</f>
        <v/>
      </c>
      <c r="L324" s="29"/>
      <c r="M324" s="18"/>
      <c r="N324" s="52" t="str">
        <f>+IFERROR(VLOOKUP(#REF!&amp;"-"&amp;ROW()-109,[1]ワークシート!$F$2:$BW$498,21,0),"")</f>
        <v/>
      </c>
      <c r="O324" s="62"/>
      <c r="P324" s="66" t="str">
        <f>+IFERROR(VLOOKUP(#REF!&amp;"-"&amp;ROW()-109,[1]ワークシート!$F$2:$BW$498,22,0),"")</f>
        <v/>
      </c>
      <c r="Q324" s="66"/>
      <c r="R324" s="71" t="str">
        <f>+IFERROR(VLOOKUP(#REF!&amp;"-"&amp;ROW()-109,[1]ワークシート!$F$2:$BW$498,52,0),"")</f>
        <v/>
      </c>
      <c r="S324" s="71"/>
      <c r="T324" s="71"/>
      <c r="U324" s="66" t="str">
        <f>+IFERROR(VLOOKUP(#REF!&amp;"-"&amp;ROW()-109,[1]ワークシート!$F$2:$BW$498,57,0),"")</f>
        <v/>
      </c>
      <c r="V324" s="66"/>
      <c r="W324" s="66" t="str">
        <f>+IFERROR(VLOOKUP(#REF!&amp;"-"&amp;ROW()-109,[1]ワークシート!$F$2:$BW$498,58,0),"")</f>
        <v/>
      </c>
      <c r="X324" s="66"/>
      <c r="Y324" s="66"/>
      <c r="Z324" s="45" t="str">
        <f t="shared" si="9"/>
        <v/>
      </c>
      <c r="AA324" s="45"/>
      <c r="AB324" s="8" t="str">
        <f>+IFERROR(IF(VLOOKUP(#REF!&amp;"-"&amp;ROW()-109,[1]ワークシート!$F$2:$BW$498,10,0)="","",VLOOKUP(#REF!&amp;"-"&amp;ROW()-109,[1]ワークシート!$F$2:$BW$498,10,0)),"")</f>
        <v/>
      </c>
      <c r="AC324" s="18"/>
      <c r="AD324" s="126" t="str">
        <f>+IFERROR(VLOOKUP(#REF!&amp;"-"&amp;ROW()-109,[1]ワークシート!$F$2:$BW$498,62,0),"")</f>
        <v/>
      </c>
      <c r="AE324" s="126"/>
      <c r="AF324" s="45" t="str">
        <f t="shared" si="10"/>
        <v/>
      </c>
      <c r="AG324" s="45"/>
      <c r="AH324" s="45" t="str">
        <f>+IFERROR(IF(VLOOKUP(#REF!&amp;"-"&amp;ROW()-109,[1]ワークシート!$F$2:$BW$498,63,0)="","",VLOOKUP(#REF!&amp;"-"&amp;ROW()-109,[1]ワークシート!$F$2:$BW$498,63,0)),"")</f>
        <v/>
      </c>
      <c r="AI324" s="45"/>
      <c r="AK324" s="135">
        <v>244</v>
      </c>
      <c r="AL324" s="135" t="str">
        <f t="shared" si="11"/>
        <v>244</v>
      </c>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row>
    <row r="325" spans="1:71" ht="35.1" hidden="1" customHeight="1">
      <c r="A325" s="2"/>
      <c r="B325" s="8" t="str">
        <f>+IFERROR(VLOOKUP(#REF!&amp;"-"&amp;ROW()-109,[1]ワークシート!$F$2:$BW$498,6,0),"")</f>
        <v/>
      </c>
      <c r="C325" s="18"/>
      <c r="D325" s="8" t="str">
        <f>+IFERROR(IF(VLOOKUP(#REF!&amp;"-"&amp;ROW()-109,[1]ワークシート!$F$2:$BW$498,7,0)="","",VLOOKUP(#REF!&amp;"-"&amp;ROW()-109,[1]ワークシート!$F$2:$BW$498,7,0)),"")</f>
        <v/>
      </c>
      <c r="E325" s="18"/>
      <c r="F325" s="8" t="str">
        <f>+IFERROR(VLOOKUP(#REF!&amp;"-"&amp;ROW()-109,[1]ワークシート!$F$2:$BW$498,8,0),"")</f>
        <v/>
      </c>
      <c r="G325" s="18"/>
      <c r="H325" s="45" t="str">
        <f>+IFERROR(VLOOKUP(#REF!&amp;"-"&amp;ROW()-109,[1]ワークシート!$F$2:$BW$498,9,0),"")</f>
        <v/>
      </c>
      <c r="I32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25" s="49"/>
      <c r="K325" s="8" t="str">
        <f>+IFERROR(VLOOKUP(#REF!&amp;"-"&amp;ROW()-109,[1]ワークシート!$F$2:$BW$498,16,0),"")</f>
        <v/>
      </c>
      <c r="L325" s="29"/>
      <c r="M325" s="18"/>
      <c r="N325" s="52" t="str">
        <f>+IFERROR(VLOOKUP(#REF!&amp;"-"&amp;ROW()-109,[1]ワークシート!$F$2:$BW$498,21,0),"")</f>
        <v/>
      </c>
      <c r="O325" s="62"/>
      <c r="P325" s="66" t="str">
        <f>+IFERROR(VLOOKUP(#REF!&amp;"-"&amp;ROW()-109,[1]ワークシート!$F$2:$BW$498,22,0),"")</f>
        <v/>
      </c>
      <c r="Q325" s="66"/>
      <c r="R325" s="71" t="str">
        <f>+IFERROR(VLOOKUP(#REF!&amp;"-"&amp;ROW()-109,[1]ワークシート!$F$2:$BW$498,52,0),"")</f>
        <v/>
      </c>
      <c r="S325" s="71"/>
      <c r="T325" s="71"/>
      <c r="U325" s="66" t="str">
        <f>+IFERROR(VLOOKUP(#REF!&amp;"-"&amp;ROW()-109,[1]ワークシート!$F$2:$BW$498,57,0),"")</f>
        <v/>
      </c>
      <c r="V325" s="66"/>
      <c r="W325" s="66" t="str">
        <f>+IFERROR(VLOOKUP(#REF!&amp;"-"&amp;ROW()-109,[1]ワークシート!$F$2:$BW$498,58,0),"")</f>
        <v/>
      </c>
      <c r="X325" s="66"/>
      <c r="Y325" s="66"/>
      <c r="Z325" s="45" t="str">
        <f t="shared" si="9"/>
        <v/>
      </c>
      <c r="AA325" s="45"/>
      <c r="AB325" s="8" t="str">
        <f>+IFERROR(IF(VLOOKUP(#REF!&amp;"-"&amp;ROW()-109,[1]ワークシート!$F$2:$BW$498,10,0)="","",VLOOKUP(#REF!&amp;"-"&amp;ROW()-109,[1]ワークシート!$F$2:$BW$498,10,0)),"")</f>
        <v/>
      </c>
      <c r="AC325" s="18"/>
      <c r="AD325" s="126" t="str">
        <f>+IFERROR(VLOOKUP(#REF!&amp;"-"&amp;ROW()-109,[1]ワークシート!$F$2:$BW$498,62,0),"")</f>
        <v/>
      </c>
      <c r="AE325" s="126"/>
      <c r="AF325" s="45" t="str">
        <f t="shared" si="10"/>
        <v/>
      </c>
      <c r="AG325" s="45"/>
      <c r="AH325" s="45" t="str">
        <f>+IFERROR(IF(VLOOKUP(#REF!&amp;"-"&amp;ROW()-109,[1]ワークシート!$F$2:$BW$498,63,0)="","",VLOOKUP(#REF!&amp;"-"&amp;ROW()-109,[1]ワークシート!$F$2:$BW$498,63,0)),"")</f>
        <v/>
      </c>
      <c r="AI325" s="45"/>
      <c r="AK325" s="135">
        <v>245</v>
      </c>
      <c r="AL325" s="135" t="str">
        <f t="shared" si="11"/>
        <v>245</v>
      </c>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row>
    <row r="326" spans="1:71" ht="35.1" hidden="1" customHeight="1">
      <c r="A326" s="2"/>
      <c r="B326" s="8" t="str">
        <f>+IFERROR(VLOOKUP(#REF!&amp;"-"&amp;ROW()-109,[1]ワークシート!$F$2:$BW$498,6,0),"")</f>
        <v/>
      </c>
      <c r="C326" s="18"/>
      <c r="D326" s="8" t="str">
        <f>+IFERROR(IF(VLOOKUP(#REF!&amp;"-"&amp;ROW()-109,[1]ワークシート!$F$2:$BW$498,7,0)="","",VLOOKUP(#REF!&amp;"-"&amp;ROW()-109,[1]ワークシート!$F$2:$BW$498,7,0)),"")</f>
        <v/>
      </c>
      <c r="E326" s="18"/>
      <c r="F326" s="8" t="str">
        <f>+IFERROR(VLOOKUP(#REF!&amp;"-"&amp;ROW()-109,[1]ワークシート!$F$2:$BW$498,8,0),"")</f>
        <v/>
      </c>
      <c r="G326" s="18"/>
      <c r="H326" s="45" t="str">
        <f>+IFERROR(VLOOKUP(#REF!&amp;"-"&amp;ROW()-109,[1]ワークシート!$F$2:$BW$498,9,0),"")</f>
        <v/>
      </c>
      <c r="I32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26" s="49"/>
      <c r="K326" s="8" t="str">
        <f>+IFERROR(VLOOKUP(#REF!&amp;"-"&amp;ROW()-109,[1]ワークシート!$F$2:$BW$498,16,0),"")</f>
        <v/>
      </c>
      <c r="L326" s="29"/>
      <c r="M326" s="18"/>
      <c r="N326" s="52" t="str">
        <f>+IFERROR(VLOOKUP(#REF!&amp;"-"&amp;ROW()-109,[1]ワークシート!$F$2:$BW$498,21,0),"")</f>
        <v/>
      </c>
      <c r="O326" s="62"/>
      <c r="P326" s="66" t="str">
        <f>+IFERROR(VLOOKUP(#REF!&amp;"-"&amp;ROW()-109,[1]ワークシート!$F$2:$BW$498,22,0),"")</f>
        <v/>
      </c>
      <c r="Q326" s="66"/>
      <c r="R326" s="71" t="str">
        <f>+IFERROR(VLOOKUP(#REF!&amp;"-"&amp;ROW()-109,[1]ワークシート!$F$2:$BW$498,52,0),"")</f>
        <v/>
      </c>
      <c r="S326" s="71"/>
      <c r="T326" s="71"/>
      <c r="U326" s="66" t="str">
        <f>+IFERROR(VLOOKUP(#REF!&amp;"-"&amp;ROW()-109,[1]ワークシート!$F$2:$BW$498,57,0),"")</f>
        <v/>
      </c>
      <c r="V326" s="66"/>
      <c r="W326" s="66" t="str">
        <f>+IFERROR(VLOOKUP(#REF!&amp;"-"&amp;ROW()-109,[1]ワークシート!$F$2:$BW$498,58,0),"")</f>
        <v/>
      </c>
      <c r="X326" s="66"/>
      <c r="Y326" s="66"/>
      <c r="Z326" s="45" t="str">
        <f t="shared" si="9"/>
        <v/>
      </c>
      <c r="AA326" s="45"/>
      <c r="AB326" s="8" t="str">
        <f>+IFERROR(IF(VLOOKUP(#REF!&amp;"-"&amp;ROW()-109,[1]ワークシート!$F$2:$BW$498,10,0)="","",VLOOKUP(#REF!&amp;"-"&amp;ROW()-109,[1]ワークシート!$F$2:$BW$498,10,0)),"")</f>
        <v/>
      </c>
      <c r="AC326" s="18"/>
      <c r="AD326" s="126" t="str">
        <f>+IFERROR(VLOOKUP(#REF!&amp;"-"&amp;ROW()-109,[1]ワークシート!$F$2:$BW$498,62,0),"")</f>
        <v/>
      </c>
      <c r="AE326" s="126"/>
      <c r="AF326" s="45" t="str">
        <f t="shared" si="10"/>
        <v/>
      </c>
      <c r="AG326" s="45"/>
      <c r="AH326" s="45" t="str">
        <f>+IFERROR(IF(VLOOKUP(#REF!&amp;"-"&amp;ROW()-109,[1]ワークシート!$F$2:$BW$498,63,0)="","",VLOOKUP(#REF!&amp;"-"&amp;ROW()-109,[1]ワークシート!$F$2:$BW$498,63,0)),"")</f>
        <v/>
      </c>
      <c r="AI326" s="45"/>
      <c r="AK326" s="135">
        <v>246</v>
      </c>
      <c r="AL326" s="135" t="str">
        <f t="shared" si="11"/>
        <v>246</v>
      </c>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row>
    <row r="327" spans="1:71" ht="35.1" hidden="1" customHeight="1">
      <c r="A327" s="2"/>
      <c r="B327" s="8" t="str">
        <f>+IFERROR(VLOOKUP(#REF!&amp;"-"&amp;ROW()-109,[1]ワークシート!$F$2:$BW$498,6,0),"")</f>
        <v/>
      </c>
      <c r="C327" s="18"/>
      <c r="D327" s="8" t="str">
        <f>+IFERROR(IF(VLOOKUP(#REF!&amp;"-"&amp;ROW()-109,[1]ワークシート!$F$2:$BW$498,7,0)="","",VLOOKUP(#REF!&amp;"-"&amp;ROW()-109,[1]ワークシート!$F$2:$BW$498,7,0)),"")</f>
        <v/>
      </c>
      <c r="E327" s="18"/>
      <c r="F327" s="8" t="str">
        <f>+IFERROR(VLOOKUP(#REF!&amp;"-"&amp;ROW()-109,[1]ワークシート!$F$2:$BW$498,8,0),"")</f>
        <v/>
      </c>
      <c r="G327" s="18"/>
      <c r="H327" s="45" t="str">
        <f>+IFERROR(VLOOKUP(#REF!&amp;"-"&amp;ROW()-109,[1]ワークシート!$F$2:$BW$498,9,0),"")</f>
        <v/>
      </c>
      <c r="I32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27" s="49"/>
      <c r="K327" s="8" t="str">
        <f>+IFERROR(VLOOKUP(#REF!&amp;"-"&amp;ROW()-109,[1]ワークシート!$F$2:$BW$498,16,0),"")</f>
        <v/>
      </c>
      <c r="L327" s="29"/>
      <c r="M327" s="18"/>
      <c r="N327" s="52" t="str">
        <f>+IFERROR(VLOOKUP(#REF!&amp;"-"&amp;ROW()-109,[1]ワークシート!$F$2:$BW$498,21,0),"")</f>
        <v/>
      </c>
      <c r="O327" s="62"/>
      <c r="P327" s="66" t="str">
        <f>+IFERROR(VLOOKUP(#REF!&amp;"-"&amp;ROW()-109,[1]ワークシート!$F$2:$BW$498,22,0),"")</f>
        <v/>
      </c>
      <c r="Q327" s="66"/>
      <c r="R327" s="71" t="str">
        <f>+IFERROR(VLOOKUP(#REF!&amp;"-"&amp;ROW()-109,[1]ワークシート!$F$2:$BW$498,52,0),"")</f>
        <v/>
      </c>
      <c r="S327" s="71"/>
      <c r="T327" s="71"/>
      <c r="U327" s="66" t="str">
        <f>+IFERROR(VLOOKUP(#REF!&amp;"-"&amp;ROW()-109,[1]ワークシート!$F$2:$BW$498,57,0),"")</f>
        <v/>
      </c>
      <c r="V327" s="66"/>
      <c r="W327" s="66" t="str">
        <f>+IFERROR(VLOOKUP(#REF!&amp;"-"&amp;ROW()-109,[1]ワークシート!$F$2:$BW$498,58,0),"")</f>
        <v/>
      </c>
      <c r="X327" s="66"/>
      <c r="Y327" s="66"/>
      <c r="Z327" s="45" t="str">
        <f t="shared" si="9"/>
        <v/>
      </c>
      <c r="AA327" s="45"/>
      <c r="AB327" s="8" t="str">
        <f>+IFERROR(IF(VLOOKUP(#REF!&amp;"-"&amp;ROW()-109,[1]ワークシート!$F$2:$BW$498,10,0)="","",VLOOKUP(#REF!&amp;"-"&amp;ROW()-109,[1]ワークシート!$F$2:$BW$498,10,0)),"")</f>
        <v/>
      </c>
      <c r="AC327" s="18"/>
      <c r="AD327" s="126" t="str">
        <f>+IFERROR(VLOOKUP(#REF!&amp;"-"&amp;ROW()-109,[1]ワークシート!$F$2:$BW$498,62,0),"")</f>
        <v/>
      </c>
      <c r="AE327" s="126"/>
      <c r="AF327" s="45" t="str">
        <f t="shared" si="10"/>
        <v/>
      </c>
      <c r="AG327" s="45"/>
      <c r="AH327" s="45" t="str">
        <f>+IFERROR(IF(VLOOKUP(#REF!&amp;"-"&amp;ROW()-109,[1]ワークシート!$F$2:$BW$498,63,0)="","",VLOOKUP(#REF!&amp;"-"&amp;ROW()-109,[1]ワークシート!$F$2:$BW$498,63,0)),"")</f>
        <v/>
      </c>
      <c r="AI327" s="45"/>
      <c r="AK327" s="135">
        <v>247</v>
      </c>
      <c r="AL327" s="135" t="str">
        <f t="shared" si="11"/>
        <v>247</v>
      </c>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row>
    <row r="328" spans="1:71" ht="35.1" hidden="1" customHeight="1">
      <c r="A328" s="2"/>
      <c r="B328" s="8" t="str">
        <f>+IFERROR(VLOOKUP(#REF!&amp;"-"&amp;ROW()-109,[1]ワークシート!$F$2:$BW$498,6,0),"")</f>
        <v/>
      </c>
      <c r="C328" s="18"/>
      <c r="D328" s="8" t="str">
        <f>+IFERROR(IF(VLOOKUP(#REF!&amp;"-"&amp;ROW()-109,[1]ワークシート!$F$2:$BW$498,7,0)="","",VLOOKUP(#REF!&amp;"-"&amp;ROW()-109,[1]ワークシート!$F$2:$BW$498,7,0)),"")</f>
        <v/>
      </c>
      <c r="E328" s="18"/>
      <c r="F328" s="8" t="str">
        <f>+IFERROR(VLOOKUP(#REF!&amp;"-"&amp;ROW()-109,[1]ワークシート!$F$2:$BW$498,8,0),"")</f>
        <v/>
      </c>
      <c r="G328" s="18"/>
      <c r="H328" s="45" t="str">
        <f>+IFERROR(VLOOKUP(#REF!&amp;"-"&amp;ROW()-109,[1]ワークシート!$F$2:$BW$498,9,0),"")</f>
        <v/>
      </c>
      <c r="I32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28" s="49"/>
      <c r="K328" s="8" t="str">
        <f>+IFERROR(VLOOKUP(#REF!&amp;"-"&amp;ROW()-109,[1]ワークシート!$F$2:$BW$498,16,0),"")</f>
        <v/>
      </c>
      <c r="L328" s="29"/>
      <c r="M328" s="18"/>
      <c r="N328" s="52" t="str">
        <f>+IFERROR(VLOOKUP(#REF!&amp;"-"&amp;ROW()-109,[1]ワークシート!$F$2:$BW$498,21,0),"")</f>
        <v/>
      </c>
      <c r="O328" s="62"/>
      <c r="P328" s="66" t="str">
        <f>+IFERROR(VLOOKUP(#REF!&amp;"-"&amp;ROW()-109,[1]ワークシート!$F$2:$BW$498,22,0),"")</f>
        <v/>
      </c>
      <c r="Q328" s="66"/>
      <c r="R328" s="71" t="str">
        <f>+IFERROR(VLOOKUP(#REF!&amp;"-"&amp;ROW()-109,[1]ワークシート!$F$2:$BW$498,52,0),"")</f>
        <v/>
      </c>
      <c r="S328" s="71"/>
      <c r="T328" s="71"/>
      <c r="U328" s="66" t="str">
        <f>+IFERROR(VLOOKUP(#REF!&amp;"-"&amp;ROW()-109,[1]ワークシート!$F$2:$BW$498,57,0),"")</f>
        <v/>
      </c>
      <c r="V328" s="66"/>
      <c r="W328" s="66" t="str">
        <f>+IFERROR(VLOOKUP(#REF!&amp;"-"&amp;ROW()-109,[1]ワークシート!$F$2:$BW$498,58,0),"")</f>
        <v/>
      </c>
      <c r="X328" s="66"/>
      <c r="Y328" s="66"/>
      <c r="Z328" s="45" t="str">
        <f t="shared" si="9"/>
        <v/>
      </c>
      <c r="AA328" s="45"/>
      <c r="AB328" s="8" t="str">
        <f>+IFERROR(IF(VLOOKUP(#REF!&amp;"-"&amp;ROW()-109,[1]ワークシート!$F$2:$BW$498,10,0)="","",VLOOKUP(#REF!&amp;"-"&amp;ROW()-109,[1]ワークシート!$F$2:$BW$498,10,0)),"")</f>
        <v/>
      </c>
      <c r="AC328" s="18"/>
      <c r="AD328" s="126" t="str">
        <f>+IFERROR(VLOOKUP(#REF!&amp;"-"&amp;ROW()-109,[1]ワークシート!$F$2:$BW$498,62,0),"")</f>
        <v/>
      </c>
      <c r="AE328" s="126"/>
      <c r="AF328" s="45" t="str">
        <f t="shared" si="10"/>
        <v/>
      </c>
      <c r="AG328" s="45"/>
      <c r="AH328" s="45" t="str">
        <f>+IFERROR(IF(VLOOKUP(#REF!&amp;"-"&amp;ROW()-109,[1]ワークシート!$F$2:$BW$498,63,0)="","",VLOOKUP(#REF!&amp;"-"&amp;ROW()-109,[1]ワークシート!$F$2:$BW$498,63,0)),"")</f>
        <v/>
      </c>
      <c r="AI328" s="45"/>
      <c r="AK328" s="135">
        <v>248</v>
      </c>
      <c r="AL328" s="135" t="str">
        <f t="shared" si="11"/>
        <v>248</v>
      </c>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row>
    <row r="329" spans="1:71" ht="35.1" hidden="1" customHeight="1">
      <c r="A329" s="2"/>
      <c r="B329" s="8" t="str">
        <f>+IFERROR(VLOOKUP(#REF!&amp;"-"&amp;ROW()-109,[1]ワークシート!$F$2:$BW$498,6,0),"")</f>
        <v/>
      </c>
      <c r="C329" s="18"/>
      <c r="D329" s="8" t="str">
        <f>+IFERROR(IF(VLOOKUP(#REF!&amp;"-"&amp;ROW()-109,[1]ワークシート!$F$2:$BW$498,7,0)="","",VLOOKUP(#REF!&amp;"-"&amp;ROW()-109,[1]ワークシート!$F$2:$BW$498,7,0)),"")</f>
        <v/>
      </c>
      <c r="E329" s="18"/>
      <c r="F329" s="8" t="str">
        <f>+IFERROR(VLOOKUP(#REF!&amp;"-"&amp;ROW()-109,[1]ワークシート!$F$2:$BW$498,8,0),"")</f>
        <v/>
      </c>
      <c r="G329" s="18"/>
      <c r="H329" s="45" t="str">
        <f>+IFERROR(VLOOKUP(#REF!&amp;"-"&amp;ROW()-109,[1]ワークシート!$F$2:$BW$498,9,0),"")</f>
        <v/>
      </c>
      <c r="I32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29" s="49"/>
      <c r="K329" s="8" t="str">
        <f>+IFERROR(VLOOKUP(#REF!&amp;"-"&amp;ROW()-109,[1]ワークシート!$F$2:$BW$498,16,0),"")</f>
        <v/>
      </c>
      <c r="L329" s="29"/>
      <c r="M329" s="18"/>
      <c r="N329" s="52" t="str">
        <f>+IFERROR(VLOOKUP(#REF!&amp;"-"&amp;ROW()-109,[1]ワークシート!$F$2:$BW$498,21,0),"")</f>
        <v/>
      </c>
      <c r="O329" s="62"/>
      <c r="P329" s="66" t="str">
        <f>+IFERROR(VLOOKUP(#REF!&amp;"-"&amp;ROW()-109,[1]ワークシート!$F$2:$BW$498,22,0),"")</f>
        <v/>
      </c>
      <c r="Q329" s="66"/>
      <c r="R329" s="71" t="str">
        <f>+IFERROR(VLOOKUP(#REF!&amp;"-"&amp;ROW()-109,[1]ワークシート!$F$2:$BW$498,52,0),"")</f>
        <v/>
      </c>
      <c r="S329" s="71"/>
      <c r="T329" s="71"/>
      <c r="U329" s="66" t="str">
        <f>+IFERROR(VLOOKUP(#REF!&amp;"-"&amp;ROW()-109,[1]ワークシート!$F$2:$BW$498,57,0),"")</f>
        <v/>
      </c>
      <c r="V329" s="66"/>
      <c r="W329" s="66" t="str">
        <f>+IFERROR(VLOOKUP(#REF!&amp;"-"&amp;ROW()-109,[1]ワークシート!$F$2:$BW$498,58,0),"")</f>
        <v/>
      </c>
      <c r="X329" s="66"/>
      <c r="Y329" s="66"/>
      <c r="Z329" s="45" t="str">
        <f t="shared" si="9"/>
        <v/>
      </c>
      <c r="AA329" s="45"/>
      <c r="AB329" s="8" t="str">
        <f>+IFERROR(IF(VLOOKUP(#REF!&amp;"-"&amp;ROW()-109,[1]ワークシート!$F$2:$BW$498,10,0)="","",VLOOKUP(#REF!&amp;"-"&amp;ROW()-109,[1]ワークシート!$F$2:$BW$498,10,0)),"")</f>
        <v/>
      </c>
      <c r="AC329" s="18"/>
      <c r="AD329" s="126" t="str">
        <f>+IFERROR(VLOOKUP(#REF!&amp;"-"&amp;ROW()-109,[1]ワークシート!$F$2:$BW$498,62,0),"")</f>
        <v/>
      </c>
      <c r="AE329" s="126"/>
      <c r="AF329" s="45" t="str">
        <f t="shared" si="10"/>
        <v/>
      </c>
      <c r="AG329" s="45"/>
      <c r="AH329" s="45" t="str">
        <f>+IFERROR(IF(VLOOKUP(#REF!&amp;"-"&amp;ROW()-109,[1]ワークシート!$F$2:$BW$498,63,0)="","",VLOOKUP(#REF!&amp;"-"&amp;ROW()-109,[1]ワークシート!$F$2:$BW$498,63,0)),"")</f>
        <v/>
      </c>
      <c r="AI329" s="45"/>
      <c r="AK329" s="135">
        <v>249</v>
      </c>
      <c r="AL329" s="135" t="str">
        <f t="shared" si="11"/>
        <v>249</v>
      </c>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row>
    <row r="330" spans="1:71" ht="35.1" hidden="1" customHeight="1">
      <c r="A330" s="2"/>
      <c r="B330" s="8" t="str">
        <f>+IFERROR(VLOOKUP(#REF!&amp;"-"&amp;ROW()-109,[1]ワークシート!$F$2:$BW$498,6,0),"")</f>
        <v/>
      </c>
      <c r="C330" s="18"/>
      <c r="D330" s="8" t="str">
        <f>+IFERROR(IF(VLOOKUP(#REF!&amp;"-"&amp;ROW()-109,[1]ワークシート!$F$2:$BW$498,7,0)="","",VLOOKUP(#REF!&amp;"-"&amp;ROW()-109,[1]ワークシート!$F$2:$BW$498,7,0)),"")</f>
        <v/>
      </c>
      <c r="E330" s="18"/>
      <c r="F330" s="8" t="str">
        <f>+IFERROR(VLOOKUP(#REF!&amp;"-"&amp;ROW()-109,[1]ワークシート!$F$2:$BW$498,8,0),"")</f>
        <v/>
      </c>
      <c r="G330" s="18"/>
      <c r="H330" s="45" t="str">
        <f>+IFERROR(VLOOKUP(#REF!&amp;"-"&amp;ROW()-109,[1]ワークシート!$F$2:$BW$498,9,0),"")</f>
        <v/>
      </c>
      <c r="I33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30" s="49"/>
      <c r="K330" s="8" t="str">
        <f>+IFERROR(VLOOKUP(#REF!&amp;"-"&amp;ROW()-109,[1]ワークシート!$F$2:$BW$498,16,0),"")</f>
        <v/>
      </c>
      <c r="L330" s="29"/>
      <c r="M330" s="18"/>
      <c r="N330" s="52" t="str">
        <f>+IFERROR(VLOOKUP(#REF!&amp;"-"&amp;ROW()-109,[1]ワークシート!$F$2:$BW$498,21,0),"")</f>
        <v/>
      </c>
      <c r="O330" s="62"/>
      <c r="P330" s="66" t="str">
        <f>+IFERROR(VLOOKUP(#REF!&amp;"-"&amp;ROW()-109,[1]ワークシート!$F$2:$BW$498,22,0),"")</f>
        <v/>
      </c>
      <c r="Q330" s="66"/>
      <c r="R330" s="71" t="str">
        <f>+IFERROR(VLOOKUP(#REF!&amp;"-"&amp;ROW()-109,[1]ワークシート!$F$2:$BW$498,52,0),"")</f>
        <v/>
      </c>
      <c r="S330" s="71"/>
      <c r="T330" s="71"/>
      <c r="U330" s="66" t="str">
        <f>+IFERROR(VLOOKUP(#REF!&amp;"-"&amp;ROW()-109,[1]ワークシート!$F$2:$BW$498,57,0),"")</f>
        <v/>
      </c>
      <c r="V330" s="66"/>
      <c r="W330" s="66" t="str">
        <f>+IFERROR(VLOOKUP(#REF!&amp;"-"&amp;ROW()-109,[1]ワークシート!$F$2:$BW$498,58,0),"")</f>
        <v/>
      </c>
      <c r="X330" s="66"/>
      <c r="Y330" s="66"/>
      <c r="Z330" s="45" t="str">
        <f t="shared" si="9"/>
        <v/>
      </c>
      <c r="AA330" s="45"/>
      <c r="AB330" s="8" t="str">
        <f>+IFERROR(IF(VLOOKUP(#REF!&amp;"-"&amp;ROW()-109,[1]ワークシート!$F$2:$BW$498,10,0)="","",VLOOKUP(#REF!&amp;"-"&amp;ROW()-109,[1]ワークシート!$F$2:$BW$498,10,0)),"")</f>
        <v/>
      </c>
      <c r="AC330" s="18"/>
      <c r="AD330" s="126" t="str">
        <f>+IFERROR(VLOOKUP(#REF!&amp;"-"&amp;ROW()-109,[1]ワークシート!$F$2:$BW$498,62,0),"")</f>
        <v/>
      </c>
      <c r="AE330" s="126"/>
      <c r="AF330" s="45" t="str">
        <f t="shared" si="10"/>
        <v/>
      </c>
      <c r="AG330" s="45"/>
      <c r="AH330" s="45" t="str">
        <f>+IFERROR(IF(VLOOKUP(#REF!&amp;"-"&amp;ROW()-109,[1]ワークシート!$F$2:$BW$498,63,0)="","",VLOOKUP(#REF!&amp;"-"&amp;ROW()-109,[1]ワークシート!$F$2:$BW$498,63,0)),"")</f>
        <v/>
      </c>
      <c r="AI330" s="45"/>
      <c r="AK330" s="135">
        <v>250</v>
      </c>
      <c r="AL330" s="135" t="str">
        <f t="shared" si="11"/>
        <v>250</v>
      </c>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row>
    <row r="331" spans="1:71" ht="35.1" hidden="1" customHeight="1">
      <c r="A331" s="2"/>
      <c r="B331" s="8" t="str">
        <f>+IFERROR(VLOOKUP(#REF!&amp;"-"&amp;ROW()-109,[1]ワークシート!$F$2:$BW$498,6,0),"")</f>
        <v/>
      </c>
      <c r="C331" s="18"/>
      <c r="D331" s="8" t="str">
        <f>+IFERROR(IF(VLOOKUP(#REF!&amp;"-"&amp;ROW()-109,[1]ワークシート!$F$2:$BW$498,7,0)="","",VLOOKUP(#REF!&amp;"-"&amp;ROW()-109,[1]ワークシート!$F$2:$BW$498,7,0)),"")</f>
        <v/>
      </c>
      <c r="E331" s="18"/>
      <c r="F331" s="8" t="str">
        <f>+IFERROR(VLOOKUP(#REF!&amp;"-"&amp;ROW()-109,[1]ワークシート!$F$2:$BW$498,8,0),"")</f>
        <v/>
      </c>
      <c r="G331" s="18"/>
      <c r="H331" s="45" t="str">
        <f>+IFERROR(VLOOKUP(#REF!&amp;"-"&amp;ROW()-109,[1]ワークシート!$F$2:$BW$498,9,0),"")</f>
        <v/>
      </c>
      <c r="I33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31" s="49"/>
      <c r="K331" s="8" t="str">
        <f>+IFERROR(VLOOKUP(#REF!&amp;"-"&amp;ROW()-109,[1]ワークシート!$F$2:$BW$498,16,0),"")</f>
        <v/>
      </c>
      <c r="L331" s="29"/>
      <c r="M331" s="18"/>
      <c r="N331" s="52" t="str">
        <f>+IFERROR(VLOOKUP(#REF!&amp;"-"&amp;ROW()-109,[1]ワークシート!$F$2:$BW$498,21,0),"")</f>
        <v/>
      </c>
      <c r="O331" s="62"/>
      <c r="P331" s="66" t="str">
        <f>+IFERROR(VLOOKUP(#REF!&amp;"-"&amp;ROW()-109,[1]ワークシート!$F$2:$BW$498,22,0),"")</f>
        <v/>
      </c>
      <c r="Q331" s="66"/>
      <c r="R331" s="71" t="str">
        <f>+IFERROR(VLOOKUP(#REF!&amp;"-"&amp;ROW()-109,[1]ワークシート!$F$2:$BW$498,52,0),"")</f>
        <v/>
      </c>
      <c r="S331" s="71"/>
      <c r="T331" s="71"/>
      <c r="U331" s="66" t="str">
        <f>+IFERROR(VLOOKUP(#REF!&amp;"-"&amp;ROW()-109,[1]ワークシート!$F$2:$BW$498,57,0),"")</f>
        <v/>
      </c>
      <c r="V331" s="66"/>
      <c r="W331" s="66" t="str">
        <f>+IFERROR(VLOOKUP(#REF!&amp;"-"&amp;ROW()-109,[1]ワークシート!$F$2:$BW$498,58,0),"")</f>
        <v/>
      </c>
      <c r="X331" s="66"/>
      <c r="Y331" s="66"/>
      <c r="Z331" s="45" t="str">
        <f t="shared" si="9"/>
        <v/>
      </c>
      <c r="AA331" s="45"/>
      <c r="AB331" s="8" t="str">
        <f>+IFERROR(IF(VLOOKUP(#REF!&amp;"-"&amp;ROW()-109,[1]ワークシート!$F$2:$BW$498,10,0)="","",VLOOKUP(#REF!&amp;"-"&amp;ROW()-109,[1]ワークシート!$F$2:$BW$498,10,0)),"")</f>
        <v/>
      </c>
      <c r="AC331" s="18"/>
      <c r="AD331" s="126" t="str">
        <f>+IFERROR(VLOOKUP(#REF!&amp;"-"&amp;ROW()-109,[1]ワークシート!$F$2:$BW$498,62,0),"")</f>
        <v/>
      </c>
      <c r="AE331" s="126"/>
      <c r="AF331" s="45" t="str">
        <f t="shared" si="10"/>
        <v/>
      </c>
      <c r="AG331" s="45"/>
      <c r="AH331" s="45" t="str">
        <f>+IFERROR(IF(VLOOKUP(#REF!&amp;"-"&amp;ROW()-109,[1]ワークシート!$F$2:$BW$498,63,0)="","",VLOOKUP(#REF!&amp;"-"&amp;ROW()-109,[1]ワークシート!$F$2:$BW$498,63,0)),"")</f>
        <v/>
      </c>
      <c r="AI331" s="45"/>
      <c r="AK331" s="135">
        <v>251</v>
      </c>
      <c r="AL331" s="135" t="str">
        <f t="shared" si="11"/>
        <v>251</v>
      </c>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row>
    <row r="332" spans="1:71" ht="35.1" hidden="1" customHeight="1">
      <c r="A332" s="2"/>
      <c r="B332" s="8" t="str">
        <f>+IFERROR(VLOOKUP(#REF!&amp;"-"&amp;ROW()-109,[1]ワークシート!$F$2:$BW$498,6,0),"")</f>
        <v/>
      </c>
      <c r="C332" s="18"/>
      <c r="D332" s="8" t="str">
        <f>+IFERROR(IF(VLOOKUP(#REF!&amp;"-"&amp;ROW()-109,[1]ワークシート!$F$2:$BW$498,7,0)="","",VLOOKUP(#REF!&amp;"-"&amp;ROW()-109,[1]ワークシート!$F$2:$BW$498,7,0)),"")</f>
        <v/>
      </c>
      <c r="E332" s="18"/>
      <c r="F332" s="8" t="str">
        <f>+IFERROR(VLOOKUP(#REF!&amp;"-"&amp;ROW()-109,[1]ワークシート!$F$2:$BW$498,8,0),"")</f>
        <v/>
      </c>
      <c r="G332" s="18"/>
      <c r="H332" s="45" t="str">
        <f>+IFERROR(VLOOKUP(#REF!&amp;"-"&amp;ROW()-109,[1]ワークシート!$F$2:$BW$498,9,0),"")</f>
        <v/>
      </c>
      <c r="I33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32" s="49"/>
      <c r="K332" s="8" t="str">
        <f>+IFERROR(VLOOKUP(#REF!&amp;"-"&amp;ROW()-109,[1]ワークシート!$F$2:$BW$498,16,0),"")</f>
        <v/>
      </c>
      <c r="L332" s="29"/>
      <c r="M332" s="18"/>
      <c r="N332" s="52" t="str">
        <f>+IFERROR(VLOOKUP(#REF!&amp;"-"&amp;ROW()-109,[1]ワークシート!$F$2:$BW$498,21,0),"")</f>
        <v/>
      </c>
      <c r="O332" s="62"/>
      <c r="P332" s="66" t="str">
        <f>+IFERROR(VLOOKUP(#REF!&amp;"-"&amp;ROW()-109,[1]ワークシート!$F$2:$BW$498,22,0),"")</f>
        <v/>
      </c>
      <c r="Q332" s="66"/>
      <c r="R332" s="71" t="str">
        <f>+IFERROR(VLOOKUP(#REF!&amp;"-"&amp;ROW()-109,[1]ワークシート!$F$2:$BW$498,52,0),"")</f>
        <v/>
      </c>
      <c r="S332" s="71"/>
      <c r="T332" s="71"/>
      <c r="U332" s="66" t="str">
        <f>+IFERROR(VLOOKUP(#REF!&amp;"-"&amp;ROW()-109,[1]ワークシート!$F$2:$BW$498,57,0),"")</f>
        <v/>
      </c>
      <c r="V332" s="66"/>
      <c r="W332" s="66" t="str">
        <f>+IFERROR(VLOOKUP(#REF!&amp;"-"&amp;ROW()-109,[1]ワークシート!$F$2:$BW$498,58,0),"")</f>
        <v/>
      </c>
      <c r="X332" s="66"/>
      <c r="Y332" s="66"/>
      <c r="Z332" s="45" t="str">
        <f t="shared" si="9"/>
        <v/>
      </c>
      <c r="AA332" s="45"/>
      <c r="AB332" s="8" t="str">
        <f>+IFERROR(IF(VLOOKUP(#REF!&amp;"-"&amp;ROW()-109,[1]ワークシート!$F$2:$BW$498,10,0)="","",VLOOKUP(#REF!&amp;"-"&amp;ROW()-109,[1]ワークシート!$F$2:$BW$498,10,0)),"")</f>
        <v/>
      </c>
      <c r="AC332" s="18"/>
      <c r="AD332" s="126" t="str">
        <f>+IFERROR(VLOOKUP(#REF!&amp;"-"&amp;ROW()-109,[1]ワークシート!$F$2:$BW$498,62,0),"")</f>
        <v/>
      </c>
      <c r="AE332" s="126"/>
      <c r="AF332" s="45" t="str">
        <f t="shared" si="10"/>
        <v/>
      </c>
      <c r="AG332" s="45"/>
      <c r="AH332" s="45" t="str">
        <f>+IFERROR(IF(VLOOKUP(#REF!&amp;"-"&amp;ROW()-109,[1]ワークシート!$F$2:$BW$498,63,0)="","",VLOOKUP(#REF!&amp;"-"&amp;ROW()-109,[1]ワークシート!$F$2:$BW$498,63,0)),"")</f>
        <v/>
      </c>
      <c r="AI332" s="45"/>
      <c r="AK332" s="135">
        <v>252</v>
      </c>
      <c r="AL332" s="135" t="str">
        <f t="shared" si="11"/>
        <v>252</v>
      </c>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row>
    <row r="333" spans="1:71" ht="35.1" hidden="1" customHeight="1">
      <c r="A333" s="2"/>
      <c r="B333" s="8" t="str">
        <f>+IFERROR(VLOOKUP(#REF!&amp;"-"&amp;ROW()-109,[1]ワークシート!$F$2:$BW$498,6,0),"")</f>
        <v/>
      </c>
      <c r="C333" s="18"/>
      <c r="D333" s="8" t="str">
        <f>+IFERROR(IF(VLOOKUP(#REF!&amp;"-"&amp;ROW()-109,[1]ワークシート!$F$2:$BW$498,7,0)="","",VLOOKUP(#REF!&amp;"-"&amp;ROW()-109,[1]ワークシート!$F$2:$BW$498,7,0)),"")</f>
        <v/>
      </c>
      <c r="E333" s="18"/>
      <c r="F333" s="8" t="str">
        <f>+IFERROR(VLOOKUP(#REF!&amp;"-"&amp;ROW()-109,[1]ワークシート!$F$2:$BW$498,8,0),"")</f>
        <v/>
      </c>
      <c r="G333" s="18"/>
      <c r="H333" s="45" t="str">
        <f>+IFERROR(VLOOKUP(#REF!&amp;"-"&amp;ROW()-109,[1]ワークシート!$F$2:$BW$498,9,0),"")</f>
        <v/>
      </c>
      <c r="I33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33" s="49"/>
      <c r="K333" s="8" t="str">
        <f>+IFERROR(VLOOKUP(#REF!&amp;"-"&amp;ROW()-109,[1]ワークシート!$F$2:$BW$498,16,0),"")</f>
        <v/>
      </c>
      <c r="L333" s="29"/>
      <c r="M333" s="18"/>
      <c r="N333" s="52" t="str">
        <f>+IFERROR(VLOOKUP(#REF!&amp;"-"&amp;ROW()-109,[1]ワークシート!$F$2:$BW$498,21,0),"")</f>
        <v/>
      </c>
      <c r="O333" s="62"/>
      <c r="P333" s="66" t="str">
        <f>+IFERROR(VLOOKUP(#REF!&amp;"-"&amp;ROW()-109,[1]ワークシート!$F$2:$BW$498,22,0),"")</f>
        <v/>
      </c>
      <c r="Q333" s="66"/>
      <c r="R333" s="71" t="str">
        <f>+IFERROR(VLOOKUP(#REF!&amp;"-"&amp;ROW()-109,[1]ワークシート!$F$2:$BW$498,52,0),"")</f>
        <v/>
      </c>
      <c r="S333" s="71"/>
      <c r="T333" s="71"/>
      <c r="U333" s="66" t="str">
        <f>+IFERROR(VLOOKUP(#REF!&amp;"-"&amp;ROW()-109,[1]ワークシート!$F$2:$BW$498,57,0),"")</f>
        <v/>
      </c>
      <c r="V333" s="66"/>
      <c r="W333" s="66" t="str">
        <f>+IFERROR(VLOOKUP(#REF!&amp;"-"&amp;ROW()-109,[1]ワークシート!$F$2:$BW$498,58,0),"")</f>
        <v/>
      </c>
      <c r="X333" s="66"/>
      <c r="Y333" s="66"/>
      <c r="Z333" s="45" t="str">
        <f t="shared" si="9"/>
        <v/>
      </c>
      <c r="AA333" s="45"/>
      <c r="AB333" s="8" t="str">
        <f>+IFERROR(IF(VLOOKUP(#REF!&amp;"-"&amp;ROW()-109,[1]ワークシート!$F$2:$BW$498,10,0)="","",VLOOKUP(#REF!&amp;"-"&amp;ROW()-109,[1]ワークシート!$F$2:$BW$498,10,0)),"")</f>
        <v/>
      </c>
      <c r="AC333" s="18"/>
      <c r="AD333" s="126" t="str">
        <f>+IFERROR(VLOOKUP(#REF!&amp;"-"&amp;ROW()-109,[1]ワークシート!$F$2:$BW$498,62,0),"")</f>
        <v/>
      </c>
      <c r="AE333" s="126"/>
      <c r="AF333" s="45" t="str">
        <f t="shared" si="10"/>
        <v/>
      </c>
      <c r="AG333" s="45"/>
      <c r="AH333" s="45" t="str">
        <f>+IFERROR(IF(VLOOKUP(#REF!&amp;"-"&amp;ROW()-109,[1]ワークシート!$F$2:$BW$498,63,0)="","",VLOOKUP(#REF!&amp;"-"&amp;ROW()-109,[1]ワークシート!$F$2:$BW$498,63,0)),"")</f>
        <v/>
      </c>
      <c r="AI333" s="45"/>
      <c r="AK333" s="135">
        <v>253</v>
      </c>
      <c r="AL333" s="135" t="str">
        <f t="shared" si="11"/>
        <v>253</v>
      </c>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row>
    <row r="334" spans="1:71" ht="35.1" hidden="1" customHeight="1">
      <c r="A334" s="2"/>
      <c r="B334" s="8" t="str">
        <f>+IFERROR(VLOOKUP(#REF!&amp;"-"&amp;ROW()-109,[1]ワークシート!$F$2:$BW$498,6,0),"")</f>
        <v/>
      </c>
      <c r="C334" s="18"/>
      <c r="D334" s="8" t="str">
        <f>+IFERROR(IF(VLOOKUP(#REF!&amp;"-"&amp;ROW()-109,[1]ワークシート!$F$2:$BW$498,7,0)="","",VLOOKUP(#REF!&amp;"-"&amp;ROW()-109,[1]ワークシート!$F$2:$BW$498,7,0)),"")</f>
        <v/>
      </c>
      <c r="E334" s="18"/>
      <c r="F334" s="8" t="str">
        <f>+IFERROR(VLOOKUP(#REF!&amp;"-"&amp;ROW()-109,[1]ワークシート!$F$2:$BW$498,8,0),"")</f>
        <v/>
      </c>
      <c r="G334" s="18"/>
      <c r="H334" s="45" t="str">
        <f>+IFERROR(VLOOKUP(#REF!&amp;"-"&amp;ROW()-109,[1]ワークシート!$F$2:$BW$498,9,0),"")</f>
        <v/>
      </c>
      <c r="I33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34" s="49"/>
      <c r="K334" s="8" t="str">
        <f>+IFERROR(VLOOKUP(#REF!&amp;"-"&amp;ROW()-109,[1]ワークシート!$F$2:$BW$498,16,0),"")</f>
        <v/>
      </c>
      <c r="L334" s="29"/>
      <c r="M334" s="18"/>
      <c r="N334" s="52" t="str">
        <f>+IFERROR(VLOOKUP(#REF!&amp;"-"&amp;ROW()-109,[1]ワークシート!$F$2:$BW$498,21,0),"")</f>
        <v/>
      </c>
      <c r="O334" s="62"/>
      <c r="P334" s="66" t="str">
        <f>+IFERROR(VLOOKUP(#REF!&amp;"-"&amp;ROW()-109,[1]ワークシート!$F$2:$BW$498,22,0),"")</f>
        <v/>
      </c>
      <c r="Q334" s="66"/>
      <c r="R334" s="71" t="str">
        <f>+IFERROR(VLOOKUP(#REF!&amp;"-"&amp;ROW()-109,[1]ワークシート!$F$2:$BW$498,52,0),"")</f>
        <v/>
      </c>
      <c r="S334" s="71"/>
      <c r="T334" s="71"/>
      <c r="U334" s="66" t="str">
        <f>+IFERROR(VLOOKUP(#REF!&amp;"-"&amp;ROW()-109,[1]ワークシート!$F$2:$BW$498,57,0),"")</f>
        <v/>
      </c>
      <c r="V334" s="66"/>
      <c r="W334" s="66" t="str">
        <f>+IFERROR(VLOOKUP(#REF!&amp;"-"&amp;ROW()-109,[1]ワークシート!$F$2:$BW$498,58,0),"")</f>
        <v/>
      </c>
      <c r="X334" s="66"/>
      <c r="Y334" s="66"/>
      <c r="Z334" s="45" t="str">
        <f t="shared" si="9"/>
        <v/>
      </c>
      <c r="AA334" s="45"/>
      <c r="AB334" s="8" t="str">
        <f>+IFERROR(IF(VLOOKUP(#REF!&amp;"-"&amp;ROW()-109,[1]ワークシート!$F$2:$BW$498,10,0)="","",VLOOKUP(#REF!&amp;"-"&amp;ROW()-109,[1]ワークシート!$F$2:$BW$498,10,0)),"")</f>
        <v/>
      </c>
      <c r="AC334" s="18"/>
      <c r="AD334" s="126" t="str">
        <f>+IFERROR(VLOOKUP(#REF!&amp;"-"&amp;ROW()-109,[1]ワークシート!$F$2:$BW$498,62,0),"")</f>
        <v/>
      </c>
      <c r="AE334" s="126"/>
      <c r="AF334" s="45" t="str">
        <f t="shared" si="10"/>
        <v/>
      </c>
      <c r="AG334" s="45"/>
      <c r="AH334" s="45" t="str">
        <f>+IFERROR(IF(VLOOKUP(#REF!&amp;"-"&amp;ROW()-109,[1]ワークシート!$F$2:$BW$498,63,0)="","",VLOOKUP(#REF!&amp;"-"&amp;ROW()-109,[1]ワークシート!$F$2:$BW$498,63,0)),"")</f>
        <v/>
      </c>
      <c r="AI334" s="45"/>
      <c r="AK334" s="135">
        <v>254</v>
      </c>
      <c r="AL334" s="135" t="str">
        <f t="shared" si="11"/>
        <v>254</v>
      </c>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row>
    <row r="335" spans="1:71" ht="35.1" hidden="1" customHeight="1">
      <c r="A335" s="2"/>
      <c r="B335" s="8" t="str">
        <f>+IFERROR(VLOOKUP(#REF!&amp;"-"&amp;ROW()-109,[1]ワークシート!$F$2:$BW$498,6,0),"")</f>
        <v/>
      </c>
      <c r="C335" s="18"/>
      <c r="D335" s="8" t="str">
        <f>+IFERROR(IF(VLOOKUP(#REF!&amp;"-"&amp;ROW()-109,[1]ワークシート!$F$2:$BW$498,7,0)="","",VLOOKUP(#REF!&amp;"-"&amp;ROW()-109,[1]ワークシート!$F$2:$BW$498,7,0)),"")</f>
        <v/>
      </c>
      <c r="E335" s="18"/>
      <c r="F335" s="8" t="str">
        <f>+IFERROR(VLOOKUP(#REF!&amp;"-"&amp;ROW()-109,[1]ワークシート!$F$2:$BW$498,8,0),"")</f>
        <v/>
      </c>
      <c r="G335" s="18"/>
      <c r="H335" s="45" t="str">
        <f>+IFERROR(VLOOKUP(#REF!&amp;"-"&amp;ROW()-109,[1]ワークシート!$F$2:$BW$498,9,0),"")</f>
        <v/>
      </c>
      <c r="I33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35" s="49"/>
      <c r="K335" s="8" t="str">
        <f>+IFERROR(VLOOKUP(#REF!&amp;"-"&amp;ROW()-109,[1]ワークシート!$F$2:$BW$498,16,0),"")</f>
        <v/>
      </c>
      <c r="L335" s="29"/>
      <c r="M335" s="18"/>
      <c r="N335" s="52" t="str">
        <f>+IFERROR(VLOOKUP(#REF!&amp;"-"&amp;ROW()-109,[1]ワークシート!$F$2:$BW$498,21,0),"")</f>
        <v/>
      </c>
      <c r="O335" s="62"/>
      <c r="P335" s="66" t="str">
        <f>+IFERROR(VLOOKUP(#REF!&amp;"-"&amp;ROW()-109,[1]ワークシート!$F$2:$BW$498,22,0),"")</f>
        <v/>
      </c>
      <c r="Q335" s="66"/>
      <c r="R335" s="71" t="str">
        <f>+IFERROR(VLOOKUP(#REF!&amp;"-"&amp;ROW()-109,[1]ワークシート!$F$2:$BW$498,52,0),"")</f>
        <v/>
      </c>
      <c r="S335" s="71"/>
      <c r="T335" s="71"/>
      <c r="U335" s="66" t="str">
        <f>+IFERROR(VLOOKUP(#REF!&amp;"-"&amp;ROW()-109,[1]ワークシート!$F$2:$BW$498,57,0),"")</f>
        <v/>
      </c>
      <c r="V335" s="66"/>
      <c r="W335" s="66" t="str">
        <f>+IFERROR(VLOOKUP(#REF!&amp;"-"&amp;ROW()-109,[1]ワークシート!$F$2:$BW$498,58,0),"")</f>
        <v/>
      </c>
      <c r="X335" s="66"/>
      <c r="Y335" s="66"/>
      <c r="Z335" s="45" t="str">
        <f t="shared" si="9"/>
        <v/>
      </c>
      <c r="AA335" s="45"/>
      <c r="AB335" s="8" t="str">
        <f>+IFERROR(IF(VLOOKUP(#REF!&amp;"-"&amp;ROW()-109,[1]ワークシート!$F$2:$BW$498,10,0)="","",VLOOKUP(#REF!&amp;"-"&amp;ROW()-109,[1]ワークシート!$F$2:$BW$498,10,0)),"")</f>
        <v/>
      </c>
      <c r="AC335" s="18"/>
      <c r="AD335" s="126" t="str">
        <f>+IFERROR(VLOOKUP(#REF!&amp;"-"&amp;ROW()-109,[1]ワークシート!$F$2:$BW$498,62,0),"")</f>
        <v/>
      </c>
      <c r="AE335" s="126"/>
      <c r="AF335" s="45" t="str">
        <f t="shared" si="10"/>
        <v/>
      </c>
      <c r="AG335" s="45"/>
      <c r="AH335" s="45" t="str">
        <f>+IFERROR(IF(VLOOKUP(#REF!&amp;"-"&amp;ROW()-109,[1]ワークシート!$F$2:$BW$498,63,0)="","",VLOOKUP(#REF!&amp;"-"&amp;ROW()-109,[1]ワークシート!$F$2:$BW$498,63,0)),"")</f>
        <v/>
      </c>
      <c r="AI335" s="45"/>
      <c r="AK335" s="135">
        <v>255</v>
      </c>
      <c r="AL335" s="135" t="str">
        <f t="shared" si="11"/>
        <v>255</v>
      </c>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row>
    <row r="336" spans="1:71" ht="35.1" hidden="1" customHeight="1">
      <c r="A336" s="2"/>
      <c r="B336" s="8" t="str">
        <f>+IFERROR(VLOOKUP(#REF!&amp;"-"&amp;ROW()-109,[1]ワークシート!$F$2:$BW$498,6,0),"")</f>
        <v/>
      </c>
      <c r="C336" s="18"/>
      <c r="D336" s="8" t="str">
        <f>+IFERROR(IF(VLOOKUP(#REF!&amp;"-"&amp;ROW()-109,[1]ワークシート!$F$2:$BW$498,7,0)="","",VLOOKUP(#REF!&amp;"-"&amp;ROW()-109,[1]ワークシート!$F$2:$BW$498,7,0)),"")</f>
        <v/>
      </c>
      <c r="E336" s="18"/>
      <c r="F336" s="8" t="str">
        <f>+IFERROR(VLOOKUP(#REF!&amp;"-"&amp;ROW()-109,[1]ワークシート!$F$2:$BW$498,8,0),"")</f>
        <v/>
      </c>
      <c r="G336" s="18"/>
      <c r="H336" s="45" t="str">
        <f>+IFERROR(VLOOKUP(#REF!&amp;"-"&amp;ROW()-109,[1]ワークシート!$F$2:$BW$498,9,0),"")</f>
        <v/>
      </c>
      <c r="I33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36" s="49"/>
      <c r="K336" s="8" t="str">
        <f>+IFERROR(VLOOKUP(#REF!&amp;"-"&amp;ROW()-109,[1]ワークシート!$F$2:$BW$498,16,0),"")</f>
        <v/>
      </c>
      <c r="L336" s="29"/>
      <c r="M336" s="18"/>
      <c r="N336" s="52" t="str">
        <f>+IFERROR(VLOOKUP(#REF!&amp;"-"&amp;ROW()-109,[1]ワークシート!$F$2:$BW$498,21,0),"")</f>
        <v/>
      </c>
      <c r="O336" s="62"/>
      <c r="P336" s="66" t="str">
        <f>+IFERROR(VLOOKUP(#REF!&amp;"-"&amp;ROW()-109,[1]ワークシート!$F$2:$BW$498,22,0),"")</f>
        <v/>
      </c>
      <c r="Q336" s="66"/>
      <c r="R336" s="71" t="str">
        <f>+IFERROR(VLOOKUP(#REF!&amp;"-"&amp;ROW()-109,[1]ワークシート!$F$2:$BW$498,52,0),"")</f>
        <v/>
      </c>
      <c r="S336" s="71"/>
      <c r="T336" s="71"/>
      <c r="U336" s="66" t="str">
        <f>+IFERROR(VLOOKUP(#REF!&amp;"-"&amp;ROW()-109,[1]ワークシート!$F$2:$BW$498,57,0),"")</f>
        <v/>
      </c>
      <c r="V336" s="66"/>
      <c r="W336" s="66" t="str">
        <f>+IFERROR(VLOOKUP(#REF!&amp;"-"&amp;ROW()-109,[1]ワークシート!$F$2:$BW$498,58,0),"")</f>
        <v/>
      </c>
      <c r="X336" s="66"/>
      <c r="Y336" s="66"/>
      <c r="Z336" s="45" t="str">
        <f t="shared" si="9"/>
        <v/>
      </c>
      <c r="AA336" s="45"/>
      <c r="AB336" s="8" t="str">
        <f>+IFERROR(IF(VLOOKUP(#REF!&amp;"-"&amp;ROW()-109,[1]ワークシート!$F$2:$BW$498,10,0)="","",VLOOKUP(#REF!&amp;"-"&amp;ROW()-109,[1]ワークシート!$F$2:$BW$498,10,0)),"")</f>
        <v/>
      </c>
      <c r="AC336" s="18"/>
      <c r="AD336" s="126" t="str">
        <f>+IFERROR(VLOOKUP(#REF!&amp;"-"&amp;ROW()-109,[1]ワークシート!$F$2:$BW$498,62,0),"")</f>
        <v/>
      </c>
      <c r="AE336" s="126"/>
      <c r="AF336" s="45" t="str">
        <f t="shared" si="10"/>
        <v/>
      </c>
      <c r="AG336" s="45"/>
      <c r="AH336" s="45" t="str">
        <f>+IFERROR(IF(VLOOKUP(#REF!&amp;"-"&amp;ROW()-109,[1]ワークシート!$F$2:$BW$498,63,0)="","",VLOOKUP(#REF!&amp;"-"&amp;ROW()-109,[1]ワークシート!$F$2:$BW$498,63,0)),"")</f>
        <v/>
      </c>
      <c r="AI336" s="45"/>
      <c r="AK336" s="135">
        <v>256</v>
      </c>
      <c r="AL336" s="135" t="str">
        <f t="shared" si="11"/>
        <v>256</v>
      </c>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row>
    <row r="337" spans="1:71" ht="35.1" hidden="1" customHeight="1">
      <c r="A337" s="2"/>
      <c r="B337" s="8" t="str">
        <f>+IFERROR(VLOOKUP(#REF!&amp;"-"&amp;ROW()-109,[1]ワークシート!$F$2:$BW$498,6,0),"")</f>
        <v/>
      </c>
      <c r="C337" s="18"/>
      <c r="D337" s="8" t="str">
        <f>+IFERROR(IF(VLOOKUP(#REF!&amp;"-"&amp;ROW()-109,[1]ワークシート!$F$2:$BW$498,7,0)="","",VLOOKUP(#REF!&amp;"-"&amp;ROW()-109,[1]ワークシート!$F$2:$BW$498,7,0)),"")</f>
        <v/>
      </c>
      <c r="E337" s="18"/>
      <c r="F337" s="8" t="str">
        <f>+IFERROR(VLOOKUP(#REF!&amp;"-"&amp;ROW()-109,[1]ワークシート!$F$2:$BW$498,8,0),"")</f>
        <v/>
      </c>
      <c r="G337" s="18"/>
      <c r="H337" s="45" t="str">
        <f>+IFERROR(VLOOKUP(#REF!&amp;"-"&amp;ROW()-109,[1]ワークシート!$F$2:$BW$498,9,0),"")</f>
        <v/>
      </c>
      <c r="I33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37" s="49"/>
      <c r="K337" s="8" t="str">
        <f>+IFERROR(VLOOKUP(#REF!&amp;"-"&amp;ROW()-109,[1]ワークシート!$F$2:$BW$498,16,0),"")</f>
        <v/>
      </c>
      <c r="L337" s="29"/>
      <c r="M337" s="18"/>
      <c r="N337" s="52" t="str">
        <f>+IFERROR(VLOOKUP(#REF!&amp;"-"&amp;ROW()-109,[1]ワークシート!$F$2:$BW$498,21,0),"")</f>
        <v/>
      </c>
      <c r="O337" s="62"/>
      <c r="P337" s="66" t="str">
        <f>+IFERROR(VLOOKUP(#REF!&amp;"-"&amp;ROW()-109,[1]ワークシート!$F$2:$BW$498,22,0),"")</f>
        <v/>
      </c>
      <c r="Q337" s="66"/>
      <c r="R337" s="71" t="str">
        <f>+IFERROR(VLOOKUP(#REF!&amp;"-"&amp;ROW()-109,[1]ワークシート!$F$2:$BW$498,52,0),"")</f>
        <v/>
      </c>
      <c r="S337" s="71"/>
      <c r="T337" s="71"/>
      <c r="U337" s="66" t="str">
        <f>+IFERROR(VLOOKUP(#REF!&amp;"-"&amp;ROW()-109,[1]ワークシート!$F$2:$BW$498,57,0),"")</f>
        <v/>
      </c>
      <c r="V337" s="66"/>
      <c r="W337" s="66" t="str">
        <f>+IFERROR(VLOOKUP(#REF!&amp;"-"&amp;ROW()-109,[1]ワークシート!$F$2:$BW$498,58,0),"")</f>
        <v/>
      </c>
      <c r="X337" s="66"/>
      <c r="Y337" s="66"/>
      <c r="Z337" s="45" t="str">
        <f t="shared" ref="Z337:Z380" si="12">IF(AD337="","",IF(AD337=0,"使用貸借権","賃借権"))</f>
        <v/>
      </c>
      <c r="AA337" s="45"/>
      <c r="AB337" s="8" t="str">
        <f>+IFERROR(IF(VLOOKUP(#REF!&amp;"-"&amp;ROW()-109,[1]ワークシート!$F$2:$BW$498,10,0)="","",VLOOKUP(#REF!&amp;"-"&amp;ROW()-109,[1]ワークシート!$F$2:$BW$498,10,0)),"")</f>
        <v/>
      </c>
      <c r="AC337" s="18"/>
      <c r="AD337" s="126" t="str">
        <f>+IFERROR(VLOOKUP(#REF!&amp;"-"&amp;ROW()-109,[1]ワークシート!$F$2:$BW$498,62,0),"")</f>
        <v/>
      </c>
      <c r="AE337" s="126"/>
      <c r="AF337" s="45" t="str">
        <f t="shared" ref="AF337:AF380" si="13">IF(Z337="","",IF(Z337="使用貸借権","-","口座引落　１２月"))</f>
        <v/>
      </c>
      <c r="AG337" s="45"/>
      <c r="AH337" s="45" t="str">
        <f>+IFERROR(IF(VLOOKUP(#REF!&amp;"-"&amp;ROW()-109,[1]ワークシート!$F$2:$BW$498,63,0)="","",VLOOKUP(#REF!&amp;"-"&amp;ROW()-109,[1]ワークシート!$F$2:$BW$498,63,0)),"")</f>
        <v/>
      </c>
      <c r="AI337" s="45"/>
      <c r="AK337" s="135">
        <v>257</v>
      </c>
      <c r="AL337" s="135" t="str">
        <f t="shared" si="11"/>
        <v>257</v>
      </c>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row>
    <row r="338" spans="1:71" ht="35.1" hidden="1" customHeight="1">
      <c r="A338" s="2"/>
      <c r="B338" s="8" t="str">
        <f>+IFERROR(VLOOKUP(#REF!&amp;"-"&amp;ROW()-109,[1]ワークシート!$F$2:$BW$498,6,0),"")</f>
        <v/>
      </c>
      <c r="C338" s="18"/>
      <c r="D338" s="8" t="str">
        <f>+IFERROR(IF(VLOOKUP(#REF!&amp;"-"&amp;ROW()-109,[1]ワークシート!$F$2:$BW$498,7,0)="","",VLOOKUP(#REF!&amp;"-"&amp;ROW()-109,[1]ワークシート!$F$2:$BW$498,7,0)),"")</f>
        <v/>
      </c>
      <c r="E338" s="18"/>
      <c r="F338" s="8" t="str">
        <f>+IFERROR(VLOOKUP(#REF!&amp;"-"&amp;ROW()-109,[1]ワークシート!$F$2:$BW$498,8,0),"")</f>
        <v/>
      </c>
      <c r="G338" s="18"/>
      <c r="H338" s="45" t="str">
        <f>+IFERROR(VLOOKUP(#REF!&amp;"-"&amp;ROW()-109,[1]ワークシート!$F$2:$BW$498,9,0),"")</f>
        <v/>
      </c>
      <c r="I33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38" s="49"/>
      <c r="K338" s="8" t="str">
        <f>+IFERROR(VLOOKUP(#REF!&amp;"-"&amp;ROW()-109,[1]ワークシート!$F$2:$BW$498,16,0),"")</f>
        <v/>
      </c>
      <c r="L338" s="29"/>
      <c r="M338" s="18"/>
      <c r="N338" s="52" t="str">
        <f>+IFERROR(VLOOKUP(#REF!&amp;"-"&amp;ROW()-109,[1]ワークシート!$F$2:$BW$498,21,0),"")</f>
        <v/>
      </c>
      <c r="O338" s="62"/>
      <c r="P338" s="66" t="str">
        <f>+IFERROR(VLOOKUP(#REF!&amp;"-"&amp;ROW()-109,[1]ワークシート!$F$2:$BW$498,22,0),"")</f>
        <v/>
      </c>
      <c r="Q338" s="66"/>
      <c r="R338" s="71" t="str">
        <f>+IFERROR(VLOOKUP(#REF!&amp;"-"&amp;ROW()-109,[1]ワークシート!$F$2:$BW$498,52,0),"")</f>
        <v/>
      </c>
      <c r="S338" s="71"/>
      <c r="T338" s="71"/>
      <c r="U338" s="66" t="str">
        <f>+IFERROR(VLOOKUP(#REF!&amp;"-"&amp;ROW()-109,[1]ワークシート!$F$2:$BW$498,57,0),"")</f>
        <v/>
      </c>
      <c r="V338" s="66"/>
      <c r="W338" s="66" t="str">
        <f>+IFERROR(VLOOKUP(#REF!&amp;"-"&amp;ROW()-109,[1]ワークシート!$F$2:$BW$498,58,0),"")</f>
        <v/>
      </c>
      <c r="X338" s="66"/>
      <c r="Y338" s="66"/>
      <c r="Z338" s="45" t="str">
        <f t="shared" si="12"/>
        <v/>
      </c>
      <c r="AA338" s="45"/>
      <c r="AB338" s="8" t="str">
        <f>+IFERROR(IF(VLOOKUP(#REF!&amp;"-"&amp;ROW()-109,[1]ワークシート!$F$2:$BW$498,10,0)="","",VLOOKUP(#REF!&amp;"-"&amp;ROW()-109,[1]ワークシート!$F$2:$BW$498,10,0)),"")</f>
        <v/>
      </c>
      <c r="AC338" s="18"/>
      <c r="AD338" s="126" t="str">
        <f>+IFERROR(VLOOKUP(#REF!&amp;"-"&amp;ROW()-109,[1]ワークシート!$F$2:$BW$498,62,0),"")</f>
        <v/>
      </c>
      <c r="AE338" s="126"/>
      <c r="AF338" s="45" t="str">
        <f t="shared" si="13"/>
        <v/>
      </c>
      <c r="AG338" s="45"/>
      <c r="AH338" s="45" t="str">
        <f>+IFERROR(IF(VLOOKUP(#REF!&amp;"-"&amp;ROW()-109,[1]ワークシート!$F$2:$BW$498,63,0)="","",VLOOKUP(#REF!&amp;"-"&amp;ROW()-109,[1]ワークシート!$F$2:$BW$498,63,0)),"")</f>
        <v/>
      </c>
      <c r="AI338" s="45"/>
      <c r="AK338" s="135">
        <v>258</v>
      </c>
      <c r="AL338" s="135" t="str">
        <f t="shared" ref="AL338:AL380" si="14">+$N$3&amp;AK338</f>
        <v>258</v>
      </c>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row>
    <row r="339" spans="1:71" ht="35.1" hidden="1" customHeight="1">
      <c r="A339" s="2"/>
      <c r="B339" s="8" t="str">
        <f>+IFERROR(VLOOKUP(#REF!&amp;"-"&amp;ROW()-109,[1]ワークシート!$F$2:$BW$498,6,0),"")</f>
        <v/>
      </c>
      <c r="C339" s="18"/>
      <c r="D339" s="8" t="str">
        <f>+IFERROR(IF(VLOOKUP(#REF!&amp;"-"&amp;ROW()-109,[1]ワークシート!$F$2:$BW$498,7,0)="","",VLOOKUP(#REF!&amp;"-"&amp;ROW()-109,[1]ワークシート!$F$2:$BW$498,7,0)),"")</f>
        <v/>
      </c>
      <c r="E339" s="18"/>
      <c r="F339" s="8" t="str">
        <f>+IFERROR(VLOOKUP(#REF!&amp;"-"&amp;ROW()-109,[1]ワークシート!$F$2:$BW$498,8,0),"")</f>
        <v/>
      </c>
      <c r="G339" s="18"/>
      <c r="H339" s="45" t="str">
        <f>+IFERROR(VLOOKUP(#REF!&amp;"-"&amp;ROW()-109,[1]ワークシート!$F$2:$BW$498,9,0),"")</f>
        <v/>
      </c>
      <c r="I33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39" s="49"/>
      <c r="K339" s="8" t="str">
        <f>+IFERROR(VLOOKUP(#REF!&amp;"-"&amp;ROW()-109,[1]ワークシート!$F$2:$BW$498,16,0),"")</f>
        <v/>
      </c>
      <c r="L339" s="29"/>
      <c r="M339" s="18"/>
      <c r="N339" s="52" t="str">
        <f>+IFERROR(VLOOKUP(#REF!&amp;"-"&amp;ROW()-109,[1]ワークシート!$F$2:$BW$498,21,0),"")</f>
        <v/>
      </c>
      <c r="O339" s="62"/>
      <c r="P339" s="66" t="str">
        <f>+IFERROR(VLOOKUP(#REF!&amp;"-"&amp;ROW()-109,[1]ワークシート!$F$2:$BW$498,22,0),"")</f>
        <v/>
      </c>
      <c r="Q339" s="66"/>
      <c r="R339" s="71" t="str">
        <f>+IFERROR(VLOOKUP(#REF!&amp;"-"&amp;ROW()-109,[1]ワークシート!$F$2:$BW$498,52,0),"")</f>
        <v/>
      </c>
      <c r="S339" s="71"/>
      <c r="T339" s="71"/>
      <c r="U339" s="66" t="str">
        <f>+IFERROR(VLOOKUP(#REF!&amp;"-"&amp;ROW()-109,[1]ワークシート!$F$2:$BW$498,57,0),"")</f>
        <v/>
      </c>
      <c r="V339" s="66"/>
      <c r="W339" s="66" t="str">
        <f>+IFERROR(VLOOKUP(#REF!&amp;"-"&amp;ROW()-109,[1]ワークシート!$F$2:$BW$498,58,0),"")</f>
        <v/>
      </c>
      <c r="X339" s="66"/>
      <c r="Y339" s="66"/>
      <c r="Z339" s="45" t="str">
        <f t="shared" si="12"/>
        <v/>
      </c>
      <c r="AA339" s="45"/>
      <c r="AB339" s="8" t="str">
        <f>+IFERROR(IF(VLOOKUP(#REF!&amp;"-"&amp;ROW()-109,[1]ワークシート!$F$2:$BW$498,10,0)="","",VLOOKUP(#REF!&amp;"-"&amp;ROW()-109,[1]ワークシート!$F$2:$BW$498,10,0)),"")</f>
        <v/>
      </c>
      <c r="AC339" s="18"/>
      <c r="AD339" s="126" t="str">
        <f>+IFERROR(VLOOKUP(#REF!&amp;"-"&amp;ROW()-109,[1]ワークシート!$F$2:$BW$498,62,0),"")</f>
        <v/>
      </c>
      <c r="AE339" s="126"/>
      <c r="AF339" s="45" t="str">
        <f t="shared" si="13"/>
        <v/>
      </c>
      <c r="AG339" s="45"/>
      <c r="AH339" s="45" t="str">
        <f>+IFERROR(IF(VLOOKUP(#REF!&amp;"-"&amp;ROW()-109,[1]ワークシート!$F$2:$BW$498,63,0)="","",VLOOKUP(#REF!&amp;"-"&amp;ROW()-109,[1]ワークシート!$F$2:$BW$498,63,0)),"")</f>
        <v/>
      </c>
      <c r="AI339" s="45"/>
      <c r="AK339" s="135">
        <v>259</v>
      </c>
      <c r="AL339" s="135" t="str">
        <f t="shared" si="14"/>
        <v>259</v>
      </c>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row>
    <row r="340" spans="1:71" ht="35.1" hidden="1" customHeight="1">
      <c r="A340" s="2"/>
      <c r="B340" s="8" t="str">
        <f>+IFERROR(VLOOKUP(#REF!&amp;"-"&amp;ROW()-109,[1]ワークシート!$F$2:$BW$498,6,0),"")</f>
        <v/>
      </c>
      <c r="C340" s="18"/>
      <c r="D340" s="8" t="str">
        <f>+IFERROR(IF(VLOOKUP(#REF!&amp;"-"&amp;ROW()-109,[1]ワークシート!$F$2:$BW$498,7,0)="","",VLOOKUP(#REF!&amp;"-"&amp;ROW()-109,[1]ワークシート!$F$2:$BW$498,7,0)),"")</f>
        <v/>
      </c>
      <c r="E340" s="18"/>
      <c r="F340" s="8" t="str">
        <f>+IFERROR(VLOOKUP(#REF!&amp;"-"&amp;ROW()-109,[1]ワークシート!$F$2:$BW$498,8,0),"")</f>
        <v/>
      </c>
      <c r="G340" s="18"/>
      <c r="H340" s="45" t="str">
        <f>+IFERROR(VLOOKUP(#REF!&amp;"-"&amp;ROW()-109,[1]ワークシート!$F$2:$BW$498,9,0),"")</f>
        <v/>
      </c>
      <c r="I34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40" s="49"/>
      <c r="K340" s="8" t="str">
        <f>+IFERROR(VLOOKUP(#REF!&amp;"-"&amp;ROW()-109,[1]ワークシート!$F$2:$BW$498,16,0),"")</f>
        <v/>
      </c>
      <c r="L340" s="29"/>
      <c r="M340" s="18"/>
      <c r="N340" s="52" t="str">
        <f>+IFERROR(VLOOKUP(#REF!&amp;"-"&amp;ROW()-109,[1]ワークシート!$F$2:$BW$498,21,0),"")</f>
        <v/>
      </c>
      <c r="O340" s="62"/>
      <c r="P340" s="66" t="str">
        <f>+IFERROR(VLOOKUP(#REF!&amp;"-"&amp;ROW()-109,[1]ワークシート!$F$2:$BW$498,22,0),"")</f>
        <v/>
      </c>
      <c r="Q340" s="66"/>
      <c r="R340" s="71" t="str">
        <f>+IFERROR(VLOOKUP(#REF!&amp;"-"&amp;ROW()-109,[1]ワークシート!$F$2:$BW$498,52,0),"")</f>
        <v/>
      </c>
      <c r="S340" s="71"/>
      <c r="T340" s="71"/>
      <c r="U340" s="66" t="str">
        <f>+IFERROR(VLOOKUP(#REF!&amp;"-"&amp;ROW()-109,[1]ワークシート!$F$2:$BW$498,57,0),"")</f>
        <v/>
      </c>
      <c r="V340" s="66"/>
      <c r="W340" s="66" t="str">
        <f>+IFERROR(VLOOKUP(#REF!&amp;"-"&amp;ROW()-109,[1]ワークシート!$F$2:$BW$498,58,0),"")</f>
        <v/>
      </c>
      <c r="X340" s="66"/>
      <c r="Y340" s="66"/>
      <c r="Z340" s="45" t="str">
        <f t="shared" si="12"/>
        <v/>
      </c>
      <c r="AA340" s="45"/>
      <c r="AB340" s="8" t="str">
        <f>+IFERROR(IF(VLOOKUP(#REF!&amp;"-"&amp;ROW()-109,[1]ワークシート!$F$2:$BW$498,10,0)="","",VLOOKUP(#REF!&amp;"-"&amp;ROW()-109,[1]ワークシート!$F$2:$BW$498,10,0)),"")</f>
        <v/>
      </c>
      <c r="AC340" s="18"/>
      <c r="AD340" s="126" t="str">
        <f>+IFERROR(VLOOKUP(#REF!&amp;"-"&amp;ROW()-109,[1]ワークシート!$F$2:$BW$498,62,0),"")</f>
        <v/>
      </c>
      <c r="AE340" s="126"/>
      <c r="AF340" s="45" t="str">
        <f t="shared" si="13"/>
        <v/>
      </c>
      <c r="AG340" s="45"/>
      <c r="AH340" s="45" t="str">
        <f>+IFERROR(IF(VLOOKUP(#REF!&amp;"-"&amp;ROW()-109,[1]ワークシート!$F$2:$BW$498,63,0)="","",VLOOKUP(#REF!&amp;"-"&amp;ROW()-109,[1]ワークシート!$F$2:$BW$498,63,0)),"")</f>
        <v/>
      </c>
      <c r="AI340" s="45"/>
      <c r="AK340" s="135">
        <v>260</v>
      </c>
      <c r="AL340" s="135" t="str">
        <f t="shared" si="14"/>
        <v>260</v>
      </c>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row>
    <row r="341" spans="1:71" ht="35.1" hidden="1" customHeight="1">
      <c r="A341" s="2"/>
      <c r="B341" s="8" t="str">
        <f>+IFERROR(VLOOKUP(#REF!&amp;"-"&amp;ROW()-109,[1]ワークシート!$F$2:$BW$498,6,0),"")</f>
        <v/>
      </c>
      <c r="C341" s="18"/>
      <c r="D341" s="8" t="str">
        <f>+IFERROR(IF(VLOOKUP(#REF!&amp;"-"&amp;ROW()-109,[1]ワークシート!$F$2:$BW$498,7,0)="","",VLOOKUP(#REF!&amp;"-"&amp;ROW()-109,[1]ワークシート!$F$2:$BW$498,7,0)),"")</f>
        <v/>
      </c>
      <c r="E341" s="18"/>
      <c r="F341" s="8" t="str">
        <f>+IFERROR(VLOOKUP(#REF!&amp;"-"&amp;ROW()-109,[1]ワークシート!$F$2:$BW$498,8,0),"")</f>
        <v/>
      </c>
      <c r="G341" s="18"/>
      <c r="H341" s="45" t="str">
        <f>+IFERROR(VLOOKUP(#REF!&amp;"-"&amp;ROW()-109,[1]ワークシート!$F$2:$BW$498,9,0),"")</f>
        <v/>
      </c>
      <c r="I34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41" s="49"/>
      <c r="K341" s="8" t="str">
        <f>+IFERROR(VLOOKUP(#REF!&amp;"-"&amp;ROW()-109,[1]ワークシート!$F$2:$BW$498,16,0),"")</f>
        <v/>
      </c>
      <c r="L341" s="29"/>
      <c r="M341" s="18"/>
      <c r="N341" s="52" t="str">
        <f>+IFERROR(VLOOKUP(#REF!&amp;"-"&amp;ROW()-109,[1]ワークシート!$F$2:$BW$498,21,0),"")</f>
        <v/>
      </c>
      <c r="O341" s="62"/>
      <c r="P341" s="66" t="str">
        <f>+IFERROR(VLOOKUP(#REF!&amp;"-"&amp;ROW()-109,[1]ワークシート!$F$2:$BW$498,22,0),"")</f>
        <v/>
      </c>
      <c r="Q341" s="66"/>
      <c r="R341" s="71" t="str">
        <f>+IFERROR(VLOOKUP(#REF!&amp;"-"&amp;ROW()-109,[1]ワークシート!$F$2:$BW$498,52,0),"")</f>
        <v/>
      </c>
      <c r="S341" s="71"/>
      <c r="T341" s="71"/>
      <c r="U341" s="66" t="str">
        <f>+IFERROR(VLOOKUP(#REF!&amp;"-"&amp;ROW()-109,[1]ワークシート!$F$2:$BW$498,57,0),"")</f>
        <v/>
      </c>
      <c r="V341" s="66"/>
      <c r="W341" s="66" t="str">
        <f>+IFERROR(VLOOKUP(#REF!&amp;"-"&amp;ROW()-109,[1]ワークシート!$F$2:$BW$498,58,0),"")</f>
        <v/>
      </c>
      <c r="X341" s="66"/>
      <c r="Y341" s="66"/>
      <c r="Z341" s="45" t="str">
        <f t="shared" si="12"/>
        <v/>
      </c>
      <c r="AA341" s="45"/>
      <c r="AB341" s="8" t="str">
        <f>+IFERROR(IF(VLOOKUP(#REF!&amp;"-"&amp;ROW()-109,[1]ワークシート!$F$2:$BW$498,10,0)="","",VLOOKUP(#REF!&amp;"-"&amp;ROW()-109,[1]ワークシート!$F$2:$BW$498,10,0)),"")</f>
        <v/>
      </c>
      <c r="AC341" s="18"/>
      <c r="AD341" s="126" t="str">
        <f>+IFERROR(VLOOKUP(#REF!&amp;"-"&amp;ROW()-109,[1]ワークシート!$F$2:$BW$498,62,0),"")</f>
        <v/>
      </c>
      <c r="AE341" s="126"/>
      <c r="AF341" s="45" t="str">
        <f t="shared" si="13"/>
        <v/>
      </c>
      <c r="AG341" s="45"/>
      <c r="AH341" s="45" t="str">
        <f>+IFERROR(IF(VLOOKUP(#REF!&amp;"-"&amp;ROW()-109,[1]ワークシート!$F$2:$BW$498,63,0)="","",VLOOKUP(#REF!&amp;"-"&amp;ROW()-109,[1]ワークシート!$F$2:$BW$498,63,0)),"")</f>
        <v/>
      </c>
      <c r="AI341" s="45"/>
      <c r="AK341" s="135">
        <v>261</v>
      </c>
      <c r="AL341" s="135" t="str">
        <f t="shared" si="14"/>
        <v>261</v>
      </c>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row>
    <row r="342" spans="1:71" ht="35.1" hidden="1" customHeight="1">
      <c r="A342" s="2"/>
      <c r="B342" s="8" t="str">
        <f>+IFERROR(VLOOKUP(#REF!&amp;"-"&amp;ROW()-109,[1]ワークシート!$F$2:$BW$498,6,0),"")</f>
        <v/>
      </c>
      <c r="C342" s="18"/>
      <c r="D342" s="8" t="str">
        <f>+IFERROR(IF(VLOOKUP(#REF!&amp;"-"&amp;ROW()-109,[1]ワークシート!$F$2:$BW$498,7,0)="","",VLOOKUP(#REF!&amp;"-"&amp;ROW()-109,[1]ワークシート!$F$2:$BW$498,7,0)),"")</f>
        <v/>
      </c>
      <c r="E342" s="18"/>
      <c r="F342" s="8" t="str">
        <f>+IFERROR(VLOOKUP(#REF!&amp;"-"&amp;ROW()-109,[1]ワークシート!$F$2:$BW$498,8,0),"")</f>
        <v/>
      </c>
      <c r="G342" s="18"/>
      <c r="H342" s="45" t="str">
        <f>+IFERROR(VLOOKUP(#REF!&amp;"-"&amp;ROW()-109,[1]ワークシート!$F$2:$BW$498,9,0),"")</f>
        <v/>
      </c>
      <c r="I34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42" s="49"/>
      <c r="K342" s="8" t="str">
        <f>+IFERROR(VLOOKUP(#REF!&amp;"-"&amp;ROW()-109,[1]ワークシート!$F$2:$BW$498,16,0),"")</f>
        <v/>
      </c>
      <c r="L342" s="29"/>
      <c r="M342" s="18"/>
      <c r="N342" s="52" t="str">
        <f>+IFERROR(VLOOKUP(#REF!&amp;"-"&amp;ROW()-109,[1]ワークシート!$F$2:$BW$498,21,0),"")</f>
        <v/>
      </c>
      <c r="O342" s="62"/>
      <c r="P342" s="66" t="str">
        <f>+IFERROR(VLOOKUP(#REF!&amp;"-"&amp;ROW()-109,[1]ワークシート!$F$2:$BW$498,22,0),"")</f>
        <v/>
      </c>
      <c r="Q342" s="66"/>
      <c r="R342" s="71" t="str">
        <f>+IFERROR(VLOOKUP(#REF!&amp;"-"&amp;ROW()-109,[1]ワークシート!$F$2:$BW$498,52,0),"")</f>
        <v/>
      </c>
      <c r="S342" s="71"/>
      <c r="T342" s="71"/>
      <c r="U342" s="66" t="str">
        <f>+IFERROR(VLOOKUP(#REF!&amp;"-"&amp;ROW()-109,[1]ワークシート!$F$2:$BW$498,57,0),"")</f>
        <v/>
      </c>
      <c r="V342" s="66"/>
      <c r="W342" s="66" t="str">
        <f>+IFERROR(VLOOKUP(#REF!&amp;"-"&amp;ROW()-109,[1]ワークシート!$F$2:$BW$498,58,0),"")</f>
        <v/>
      </c>
      <c r="X342" s="66"/>
      <c r="Y342" s="66"/>
      <c r="Z342" s="45" t="str">
        <f t="shared" si="12"/>
        <v/>
      </c>
      <c r="AA342" s="45"/>
      <c r="AB342" s="8" t="str">
        <f>+IFERROR(IF(VLOOKUP(#REF!&amp;"-"&amp;ROW()-109,[1]ワークシート!$F$2:$BW$498,10,0)="","",VLOOKUP(#REF!&amp;"-"&amp;ROW()-109,[1]ワークシート!$F$2:$BW$498,10,0)),"")</f>
        <v/>
      </c>
      <c r="AC342" s="18"/>
      <c r="AD342" s="126" t="str">
        <f>+IFERROR(VLOOKUP(#REF!&amp;"-"&amp;ROW()-109,[1]ワークシート!$F$2:$BW$498,62,0),"")</f>
        <v/>
      </c>
      <c r="AE342" s="126"/>
      <c r="AF342" s="45" t="str">
        <f t="shared" si="13"/>
        <v/>
      </c>
      <c r="AG342" s="45"/>
      <c r="AH342" s="45" t="str">
        <f>+IFERROR(IF(VLOOKUP(#REF!&amp;"-"&amp;ROW()-109,[1]ワークシート!$F$2:$BW$498,63,0)="","",VLOOKUP(#REF!&amp;"-"&amp;ROW()-109,[1]ワークシート!$F$2:$BW$498,63,0)),"")</f>
        <v/>
      </c>
      <c r="AI342" s="45"/>
      <c r="AK342" s="135">
        <v>262</v>
      </c>
      <c r="AL342" s="135" t="str">
        <f t="shared" si="14"/>
        <v>262</v>
      </c>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row>
    <row r="343" spans="1:71" ht="35.1" hidden="1" customHeight="1">
      <c r="A343" s="2"/>
      <c r="B343" s="8" t="str">
        <f>+IFERROR(VLOOKUP(#REF!&amp;"-"&amp;ROW()-109,[1]ワークシート!$F$2:$BW$498,6,0),"")</f>
        <v/>
      </c>
      <c r="C343" s="18"/>
      <c r="D343" s="8" t="str">
        <f>+IFERROR(IF(VLOOKUP(#REF!&amp;"-"&amp;ROW()-109,[1]ワークシート!$F$2:$BW$498,7,0)="","",VLOOKUP(#REF!&amp;"-"&amp;ROW()-109,[1]ワークシート!$F$2:$BW$498,7,0)),"")</f>
        <v/>
      </c>
      <c r="E343" s="18"/>
      <c r="F343" s="8" t="str">
        <f>+IFERROR(VLOOKUP(#REF!&amp;"-"&amp;ROW()-109,[1]ワークシート!$F$2:$BW$498,8,0),"")</f>
        <v/>
      </c>
      <c r="G343" s="18"/>
      <c r="H343" s="45" t="str">
        <f>+IFERROR(VLOOKUP(#REF!&amp;"-"&amp;ROW()-109,[1]ワークシート!$F$2:$BW$498,9,0),"")</f>
        <v/>
      </c>
      <c r="I34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43" s="49"/>
      <c r="K343" s="8" t="str">
        <f>+IFERROR(VLOOKUP(#REF!&amp;"-"&amp;ROW()-109,[1]ワークシート!$F$2:$BW$498,16,0),"")</f>
        <v/>
      </c>
      <c r="L343" s="29"/>
      <c r="M343" s="18"/>
      <c r="N343" s="52" t="str">
        <f>+IFERROR(VLOOKUP(#REF!&amp;"-"&amp;ROW()-109,[1]ワークシート!$F$2:$BW$498,21,0),"")</f>
        <v/>
      </c>
      <c r="O343" s="62"/>
      <c r="P343" s="66" t="str">
        <f>+IFERROR(VLOOKUP(#REF!&amp;"-"&amp;ROW()-109,[1]ワークシート!$F$2:$BW$498,22,0),"")</f>
        <v/>
      </c>
      <c r="Q343" s="66"/>
      <c r="R343" s="71" t="str">
        <f>+IFERROR(VLOOKUP(#REF!&amp;"-"&amp;ROW()-109,[1]ワークシート!$F$2:$BW$498,52,0),"")</f>
        <v/>
      </c>
      <c r="S343" s="71"/>
      <c r="T343" s="71"/>
      <c r="U343" s="66" t="str">
        <f>+IFERROR(VLOOKUP(#REF!&amp;"-"&amp;ROW()-109,[1]ワークシート!$F$2:$BW$498,57,0),"")</f>
        <v/>
      </c>
      <c r="V343" s="66"/>
      <c r="W343" s="66" t="str">
        <f>+IFERROR(VLOOKUP(#REF!&amp;"-"&amp;ROW()-109,[1]ワークシート!$F$2:$BW$498,58,0),"")</f>
        <v/>
      </c>
      <c r="X343" s="66"/>
      <c r="Y343" s="66"/>
      <c r="Z343" s="45" t="str">
        <f t="shared" si="12"/>
        <v/>
      </c>
      <c r="AA343" s="45"/>
      <c r="AB343" s="8" t="str">
        <f>+IFERROR(IF(VLOOKUP(#REF!&amp;"-"&amp;ROW()-109,[1]ワークシート!$F$2:$BW$498,10,0)="","",VLOOKUP(#REF!&amp;"-"&amp;ROW()-109,[1]ワークシート!$F$2:$BW$498,10,0)),"")</f>
        <v/>
      </c>
      <c r="AC343" s="18"/>
      <c r="AD343" s="126" t="str">
        <f>+IFERROR(VLOOKUP(#REF!&amp;"-"&amp;ROW()-109,[1]ワークシート!$F$2:$BW$498,62,0),"")</f>
        <v/>
      </c>
      <c r="AE343" s="126"/>
      <c r="AF343" s="45" t="str">
        <f t="shared" si="13"/>
        <v/>
      </c>
      <c r="AG343" s="45"/>
      <c r="AH343" s="45" t="str">
        <f>+IFERROR(IF(VLOOKUP(#REF!&amp;"-"&amp;ROW()-109,[1]ワークシート!$F$2:$BW$498,63,0)="","",VLOOKUP(#REF!&amp;"-"&amp;ROW()-109,[1]ワークシート!$F$2:$BW$498,63,0)),"")</f>
        <v/>
      </c>
      <c r="AI343" s="45"/>
      <c r="AK343" s="135">
        <v>263</v>
      </c>
      <c r="AL343" s="135" t="str">
        <f t="shared" si="14"/>
        <v>263</v>
      </c>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row>
    <row r="344" spans="1:71" ht="35.1" hidden="1" customHeight="1">
      <c r="A344" s="2"/>
      <c r="B344" s="8" t="str">
        <f>+IFERROR(VLOOKUP(#REF!&amp;"-"&amp;ROW()-109,[1]ワークシート!$F$2:$BW$498,6,0),"")</f>
        <v/>
      </c>
      <c r="C344" s="18"/>
      <c r="D344" s="8" t="str">
        <f>+IFERROR(IF(VLOOKUP(#REF!&amp;"-"&amp;ROW()-109,[1]ワークシート!$F$2:$BW$498,7,0)="","",VLOOKUP(#REF!&amp;"-"&amp;ROW()-109,[1]ワークシート!$F$2:$BW$498,7,0)),"")</f>
        <v/>
      </c>
      <c r="E344" s="18"/>
      <c r="F344" s="8" t="str">
        <f>+IFERROR(VLOOKUP(#REF!&amp;"-"&amp;ROW()-109,[1]ワークシート!$F$2:$BW$498,8,0),"")</f>
        <v/>
      </c>
      <c r="G344" s="18"/>
      <c r="H344" s="45" t="str">
        <f>+IFERROR(VLOOKUP(#REF!&amp;"-"&amp;ROW()-109,[1]ワークシート!$F$2:$BW$498,9,0),"")</f>
        <v/>
      </c>
      <c r="I34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44" s="49"/>
      <c r="K344" s="8" t="str">
        <f>+IFERROR(VLOOKUP(#REF!&amp;"-"&amp;ROW()-109,[1]ワークシート!$F$2:$BW$498,16,0),"")</f>
        <v/>
      </c>
      <c r="L344" s="29"/>
      <c r="M344" s="18"/>
      <c r="N344" s="52" t="str">
        <f>+IFERROR(VLOOKUP(#REF!&amp;"-"&amp;ROW()-109,[1]ワークシート!$F$2:$BW$498,21,0),"")</f>
        <v/>
      </c>
      <c r="O344" s="62"/>
      <c r="P344" s="66" t="str">
        <f>+IFERROR(VLOOKUP(#REF!&amp;"-"&amp;ROW()-109,[1]ワークシート!$F$2:$BW$498,22,0),"")</f>
        <v/>
      </c>
      <c r="Q344" s="66"/>
      <c r="R344" s="71" t="str">
        <f>+IFERROR(VLOOKUP(#REF!&amp;"-"&amp;ROW()-109,[1]ワークシート!$F$2:$BW$498,52,0),"")</f>
        <v/>
      </c>
      <c r="S344" s="71"/>
      <c r="T344" s="71"/>
      <c r="U344" s="66" t="str">
        <f>+IFERROR(VLOOKUP(#REF!&amp;"-"&amp;ROW()-109,[1]ワークシート!$F$2:$BW$498,57,0),"")</f>
        <v/>
      </c>
      <c r="V344" s="66"/>
      <c r="W344" s="66" t="str">
        <f>+IFERROR(VLOOKUP(#REF!&amp;"-"&amp;ROW()-109,[1]ワークシート!$F$2:$BW$498,58,0),"")</f>
        <v/>
      </c>
      <c r="X344" s="66"/>
      <c r="Y344" s="66"/>
      <c r="Z344" s="45" t="str">
        <f t="shared" si="12"/>
        <v/>
      </c>
      <c r="AA344" s="45"/>
      <c r="AB344" s="8" t="str">
        <f>+IFERROR(IF(VLOOKUP(#REF!&amp;"-"&amp;ROW()-109,[1]ワークシート!$F$2:$BW$498,10,0)="","",VLOOKUP(#REF!&amp;"-"&amp;ROW()-109,[1]ワークシート!$F$2:$BW$498,10,0)),"")</f>
        <v/>
      </c>
      <c r="AC344" s="18"/>
      <c r="AD344" s="126" t="str">
        <f>+IFERROR(VLOOKUP(#REF!&amp;"-"&amp;ROW()-109,[1]ワークシート!$F$2:$BW$498,62,0),"")</f>
        <v/>
      </c>
      <c r="AE344" s="126"/>
      <c r="AF344" s="45" t="str">
        <f t="shared" si="13"/>
        <v/>
      </c>
      <c r="AG344" s="45"/>
      <c r="AH344" s="45" t="str">
        <f>+IFERROR(IF(VLOOKUP(#REF!&amp;"-"&amp;ROW()-109,[1]ワークシート!$F$2:$BW$498,63,0)="","",VLOOKUP(#REF!&amp;"-"&amp;ROW()-109,[1]ワークシート!$F$2:$BW$498,63,0)),"")</f>
        <v/>
      </c>
      <c r="AI344" s="45"/>
      <c r="AK344" s="135">
        <v>264</v>
      </c>
      <c r="AL344" s="135" t="str">
        <f t="shared" si="14"/>
        <v>264</v>
      </c>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row>
    <row r="345" spans="1:71" ht="35.1" hidden="1" customHeight="1">
      <c r="A345" s="2"/>
      <c r="B345" s="8" t="str">
        <f>+IFERROR(VLOOKUP(#REF!&amp;"-"&amp;ROW()-109,[1]ワークシート!$F$2:$BW$498,6,0),"")</f>
        <v/>
      </c>
      <c r="C345" s="18"/>
      <c r="D345" s="8" t="str">
        <f>+IFERROR(IF(VLOOKUP(#REF!&amp;"-"&amp;ROW()-109,[1]ワークシート!$F$2:$BW$498,7,0)="","",VLOOKUP(#REF!&amp;"-"&amp;ROW()-109,[1]ワークシート!$F$2:$BW$498,7,0)),"")</f>
        <v/>
      </c>
      <c r="E345" s="18"/>
      <c r="F345" s="8" t="str">
        <f>+IFERROR(VLOOKUP(#REF!&amp;"-"&amp;ROW()-109,[1]ワークシート!$F$2:$BW$498,8,0),"")</f>
        <v/>
      </c>
      <c r="G345" s="18"/>
      <c r="H345" s="45" t="str">
        <f>+IFERROR(VLOOKUP(#REF!&amp;"-"&amp;ROW()-109,[1]ワークシート!$F$2:$BW$498,9,0),"")</f>
        <v/>
      </c>
      <c r="I34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45" s="49"/>
      <c r="K345" s="8" t="str">
        <f>+IFERROR(VLOOKUP(#REF!&amp;"-"&amp;ROW()-109,[1]ワークシート!$F$2:$BW$498,16,0),"")</f>
        <v/>
      </c>
      <c r="L345" s="29"/>
      <c r="M345" s="18"/>
      <c r="N345" s="52" t="str">
        <f>+IFERROR(VLOOKUP(#REF!&amp;"-"&amp;ROW()-109,[1]ワークシート!$F$2:$BW$498,21,0),"")</f>
        <v/>
      </c>
      <c r="O345" s="62"/>
      <c r="P345" s="66" t="str">
        <f>+IFERROR(VLOOKUP(#REF!&amp;"-"&amp;ROW()-109,[1]ワークシート!$F$2:$BW$498,22,0),"")</f>
        <v/>
      </c>
      <c r="Q345" s="66"/>
      <c r="R345" s="71" t="str">
        <f>+IFERROR(VLOOKUP(#REF!&amp;"-"&amp;ROW()-109,[1]ワークシート!$F$2:$BW$498,52,0),"")</f>
        <v/>
      </c>
      <c r="S345" s="71"/>
      <c r="T345" s="71"/>
      <c r="U345" s="66" t="str">
        <f>+IFERROR(VLOOKUP(#REF!&amp;"-"&amp;ROW()-109,[1]ワークシート!$F$2:$BW$498,57,0),"")</f>
        <v/>
      </c>
      <c r="V345" s="66"/>
      <c r="W345" s="66" t="str">
        <f>+IFERROR(VLOOKUP(#REF!&amp;"-"&amp;ROW()-109,[1]ワークシート!$F$2:$BW$498,58,0),"")</f>
        <v/>
      </c>
      <c r="X345" s="66"/>
      <c r="Y345" s="66"/>
      <c r="Z345" s="45" t="str">
        <f t="shared" si="12"/>
        <v/>
      </c>
      <c r="AA345" s="45"/>
      <c r="AB345" s="8" t="str">
        <f>+IFERROR(IF(VLOOKUP(#REF!&amp;"-"&amp;ROW()-109,[1]ワークシート!$F$2:$BW$498,10,0)="","",VLOOKUP(#REF!&amp;"-"&amp;ROW()-109,[1]ワークシート!$F$2:$BW$498,10,0)),"")</f>
        <v/>
      </c>
      <c r="AC345" s="18"/>
      <c r="AD345" s="126" t="str">
        <f>+IFERROR(VLOOKUP(#REF!&amp;"-"&amp;ROW()-109,[1]ワークシート!$F$2:$BW$498,62,0),"")</f>
        <v/>
      </c>
      <c r="AE345" s="126"/>
      <c r="AF345" s="45" t="str">
        <f t="shared" si="13"/>
        <v/>
      </c>
      <c r="AG345" s="45"/>
      <c r="AH345" s="45" t="str">
        <f>+IFERROR(IF(VLOOKUP(#REF!&amp;"-"&amp;ROW()-109,[1]ワークシート!$F$2:$BW$498,63,0)="","",VLOOKUP(#REF!&amp;"-"&amp;ROW()-109,[1]ワークシート!$F$2:$BW$498,63,0)),"")</f>
        <v/>
      </c>
      <c r="AI345" s="45"/>
      <c r="AK345" s="135">
        <v>265</v>
      </c>
      <c r="AL345" s="135" t="str">
        <f t="shared" si="14"/>
        <v>265</v>
      </c>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row>
    <row r="346" spans="1:71" ht="35.1" hidden="1" customHeight="1">
      <c r="A346" s="2"/>
      <c r="B346" s="8" t="str">
        <f>+IFERROR(VLOOKUP(#REF!&amp;"-"&amp;ROW()-109,[1]ワークシート!$F$2:$BW$498,6,0),"")</f>
        <v/>
      </c>
      <c r="C346" s="18"/>
      <c r="D346" s="8" t="str">
        <f>+IFERROR(IF(VLOOKUP(#REF!&amp;"-"&amp;ROW()-109,[1]ワークシート!$F$2:$BW$498,7,0)="","",VLOOKUP(#REF!&amp;"-"&amp;ROW()-109,[1]ワークシート!$F$2:$BW$498,7,0)),"")</f>
        <v/>
      </c>
      <c r="E346" s="18"/>
      <c r="F346" s="8" t="str">
        <f>+IFERROR(VLOOKUP(#REF!&amp;"-"&amp;ROW()-109,[1]ワークシート!$F$2:$BW$498,8,0),"")</f>
        <v/>
      </c>
      <c r="G346" s="18"/>
      <c r="H346" s="45" t="str">
        <f>+IFERROR(VLOOKUP(#REF!&amp;"-"&amp;ROW()-109,[1]ワークシート!$F$2:$BW$498,9,0),"")</f>
        <v/>
      </c>
      <c r="I34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46" s="49"/>
      <c r="K346" s="8" t="str">
        <f>+IFERROR(VLOOKUP(#REF!&amp;"-"&amp;ROW()-109,[1]ワークシート!$F$2:$BW$498,16,0),"")</f>
        <v/>
      </c>
      <c r="L346" s="29"/>
      <c r="M346" s="18"/>
      <c r="N346" s="52" t="str">
        <f>+IFERROR(VLOOKUP(#REF!&amp;"-"&amp;ROW()-109,[1]ワークシート!$F$2:$BW$498,21,0),"")</f>
        <v/>
      </c>
      <c r="O346" s="62"/>
      <c r="P346" s="66" t="str">
        <f>+IFERROR(VLOOKUP(#REF!&amp;"-"&amp;ROW()-109,[1]ワークシート!$F$2:$BW$498,22,0),"")</f>
        <v/>
      </c>
      <c r="Q346" s="66"/>
      <c r="R346" s="71" t="str">
        <f>+IFERROR(VLOOKUP(#REF!&amp;"-"&amp;ROW()-109,[1]ワークシート!$F$2:$BW$498,52,0),"")</f>
        <v/>
      </c>
      <c r="S346" s="71"/>
      <c r="T346" s="71"/>
      <c r="U346" s="66" t="str">
        <f>+IFERROR(VLOOKUP(#REF!&amp;"-"&amp;ROW()-109,[1]ワークシート!$F$2:$BW$498,57,0),"")</f>
        <v/>
      </c>
      <c r="V346" s="66"/>
      <c r="W346" s="66" t="str">
        <f>+IFERROR(VLOOKUP(#REF!&amp;"-"&amp;ROW()-109,[1]ワークシート!$F$2:$BW$498,58,0),"")</f>
        <v/>
      </c>
      <c r="X346" s="66"/>
      <c r="Y346" s="66"/>
      <c r="Z346" s="45" t="str">
        <f t="shared" si="12"/>
        <v/>
      </c>
      <c r="AA346" s="45"/>
      <c r="AB346" s="8" t="str">
        <f>+IFERROR(IF(VLOOKUP(#REF!&amp;"-"&amp;ROW()-109,[1]ワークシート!$F$2:$BW$498,10,0)="","",VLOOKUP(#REF!&amp;"-"&amp;ROW()-109,[1]ワークシート!$F$2:$BW$498,10,0)),"")</f>
        <v/>
      </c>
      <c r="AC346" s="18"/>
      <c r="AD346" s="126" t="str">
        <f>+IFERROR(VLOOKUP(#REF!&amp;"-"&amp;ROW()-109,[1]ワークシート!$F$2:$BW$498,62,0),"")</f>
        <v/>
      </c>
      <c r="AE346" s="126"/>
      <c r="AF346" s="45" t="str">
        <f t="shared" si="13"/>
        <v/>
      </c>
      <c r="AG346" s="45"/>
      <c r="AH346" s="45" t="str">
        <f>+IFERROR(IF(VLOOKUP(#REF!&amp;"-"&amp;ROW()-109,[1]ワークシート!$F$2:$BW$498,63,0)="","",VLOOKUP(#REF!&amp;"-"&amp;ROW()-109,[1]ワークシート!$F$2:$BW$498,63,0)),"")</f>
        <v/>
      </c>
      <c r="AI346" s="45"/>
      <c r="AK346" s="135">
        <v>266</v>
      </c>
      <c r="AL346" s="135" t="str">
        <f t="shared" si="14"/>
        <v>266</v>
      </c>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row>
    <row r="347" spans="1:71" ht="35.1" hidden="1" customHeight="1">
      <c r="A347" s="2"/>
      <c r="B347" s="8" t="str">
        <f>+IFERROR(VLOOKUP(#REF!&amp;"-"&amp;ROW()-109,[1]ワークシート!$F$2:$BW$498,6,0),"")</f>
        <v/>
      </c>
      <c r="C347" s="18"/>
      <c r="D347" s="8" t="str">
        <f>+IFERROR(IF(VLOOKUP(#REF!&amp;"-"&amp;ROW()-109,[1]ワークシート!$F$2:$BW$498,7,0)="","",VLOOKUP(#REF!&amp;"-"&amp;ROW()-109,[1]ワークシート!$F$2:$BW$498,7,0)),"")</f>
        <v/>
      </c>
      <c r="E347" s="18"/>
      <c r="F347" s="8" t="str">
        <f>+IFERROR(VLOOKUP(#REF!&amp;"-"&amp;ROW()-109,[1]ワークシート!$F$2:$BW$498,8,0),"")</f>
        <v/>
      </c>
      <c r="G347" s="18"/>
      <c r="H347" s="45" t="str">
        <f>+IFERROR(VLOOKUP(#REF!&amp;"-"&amp;ROW()-109,[1]ワークシート!$F$2:$BW$498,9,0),"")</f>
        <v/>
      </c>
      <c r="I34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47" s="49"/>
      <c r="K347" s="8" t="str">
        <f>+IFERROR(VLOOKUP(#REF!&amp;"-"&amp;ROW()-109,[1]ワークシート!$F$2:$BW$498,16,0),"")</f>
        <v/>
      </c>
      <c r="L347" s="29"/>
      <c r="M347" s="18"/>
      <c r="N347" s="52" t="str">
        <f>+IFERROR(VLOOKUP(#REF!&amp;"-"&amp;ROW()-109,[1]ワークシート!$F$2:$BW$498,21,0),"")</f>
        <v/>
      </c>
      <c r="O347" s="62"/>
      <c r="P347" s="66" t="str">
        <f>+IFERROR(VLOOKUP(#REF!&amp;"-"&amp;ROW()-109,[1]ワークシート!$F$2:$BW$498,22,0),"")</f>
        <v/>
      </c>
      <c r="Q347" s="66"/>
      <c r="R347" s="71" t="str">
        <f>+IFERROR(VLOOKUP(#REF!&amp;"-"&amp;ROW()-109,[1]ワークシート!$F$2:$BW$498,52,0),"")</f>
        <v/>
      </c>
      <c r="S347" s="71"/>
      <c r="T347" s="71"/>
      <c r="U347" s="66" t="str">
        <f>+IFERROR(VLOOKUP(#REF!&amp;"-"&amp;ROW()-109,[1]ワークシート!$F$2:$BW$498,57,0),"")</f>
        <v/>
      </c>
      <c r="V347" s="66"/>
      <c r="W347" s="66" t="str">
        <f>+IFERROR(VLOOKUP(#REF!&amp;"-"&amp;ROW()-109,[1]ワークシート!$F$2:$BW$498,58,0),"")</f>
        <v/>
      </c>
      <c r="X347" s="66"/>
      <c r="Y347" s="66"/>
      <c r="Z347" s="45" t="str">
        <f t="shared" si="12"/>
        <v/>
      </c>
      <c r="AA347" s="45"/>
      <c r="AB347" s="8" t="str">
        <f>+IFERROR(IF(VLOOKUP(#REF!&amp;"-"&amp;ROW()-109,[1]ワークシート!$F$2:$BW$498,10,0)="","",VLOOKUP(#REF!&amp;"-"&amp;ROW()-109,[1]ワークシート!$F$2:$BW$498,10,0)),"")</f>
        <v/>
      </c>
      <c r="AC347" s="18"/>
      <c r="AD347" s="126" t="str">
        <f>+IFERROR(VLOOKUP(#REF!&amp;"-"&amp;ROW()-109,[1]ワークシート!$F$2:$BW$498,62,0),"")</f>
        <v/>
      </c>
      <c r="AE347" s="126"/>
      <c r="AF347" s="45" t="str">
        <f t="shared" si="13"/>
        <v/>
      </c>
      <c r="AG347" s="45"/>
      <c r="AH347" s="45" t="str">
        <f>+IFERROR(IF(VLOOKUP(#REF!&amp;"-"&amp;ROW()-109,[1]ワークシート!$F$2:$BW$498,63,0)="","",VLOOKUP(#REF!&amp;"-"&amp;ROW()-109,[1]ワークシート!$F$2:$BW$498,63,0)),"")</f>
        <v/>
      </c>
      <c r="AI347" s="45"/>
      <c r="AK347" s="135">
        <v>267</v>
      </c>
      <c r="AL347" s="135" t="str">
        <f t="shared" si="14"/>
        <v>267</v>
      </c>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row>
    <row r="348" spans="1:71" ht="35.1" hidden="1" customHeight="1">
      <c r="A348" s="2"/>
      <c r="B348" s="8" t="str">
        <f>+IFERROR(VLOOKUP(#REF!&amp;"-"&amp;ROW()-109,[1]ワークシート!$F$2:$BW$498,6,0),"")</f>
        <v/>
      </c>
      <c r="C348" s="18"/>
      <c r="D348" s="8" t="str">
        <f>+IFERROR(IF(VLOOKUP(#REF!&amp;"-"&amp;ROW()-109,[1]ワークシート!$F$2:$BW$498,7,0)="","",VLOOKUP(#REF!&amp;"-"&amp;ROW()-109,[1]ワークシート!$F$2:$BW$498,7,0)),"")</f>
        <v/>
      </c>
      <c r="E348" s="18"/>
      <c r="F348" s="8" t="str">
        <f>+IFERROR(VLOOKUP(#REF!&amp;"-"&amp;ROW()-109,[1]ワークシート!$F$2:$BW$498,8,0),"")</f>
        <v/>
      </c>
      <c r="G348" s="18"/>
      <c r="H348" s="45" t="str">
        <f>+IFERROR(VLOOKUP(#REF!&amp;"-"&amp;ROW()-109,[1]ワークシート!$F$2:$BW$498,9,0),"")</f>
        <v/>
      </c>
      <c r="I34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48" s="49"/>
      <c r="K348" s="8" t="str">
        <f>+IFERROR(VLOOKUP(#REF!&amp;"-"&amp;ROW()-109,[1]ワークシート!$F$2:$BW$498,16,0),"")</f>
        <v/>
      </c>
      <c r="L348" s="29"/>
      <c r="M348" s="18"/>
      <c r="N348" s="52" t="str">
        <f>+IFERROR(VLOOKUP(#REF!&amp;"-"&amp;ROW()-109,[1]ワークシート!$F$2:$BW$498,21,0),"")</f>
        <v/>
      </c>
      <c r="O348" s="62"/>
      <c r="P348" s="66" t="str">
        <f>+IFERROR(VLOOKUP(#REF!&amp;"-"&amp;ROW()-109,[1]ワークシート!$F$2:$BW$498,22,0),"")</f>
        <v/>
      </c>
      <c r="Q348" s="66"/>
      <c r="R348" s="71" t="str">
        <f>+IFERROR(VLOOKUP(#REF!&amp;"-"&amp;ROW()-109,[1]ワークシート!$F$2:$BW$498,52,0),"")</f>
        <v/>
      </c>
      <c r="S348" s="71"/>
      <c r="T348" s="71"/>
      <c r="U348" s="66" t="str">
        <f>+IFERROR(VLOOKUP(#REF!&amp;"-"&amp;ROW()-109,[1]ワークシート!$F$2:$BW$498,57,0),"")</f>
        <v/>
      </c>
      <c r="V348" s="66"/>
      <c r="W348" s="66" t="str">
        <f>+IFERROR(VLOOKUP(#REF!&amp;"-"&amp;ROW()-109,[1]ワークシート!$F$2:$BW$498,58,0),"")</f>
        <v/>
      </c>
      <c r="X348" s="66"/>
      <c r="Y348" s="66"/>
      <c r="Z348" s="45" t="str">
        <f t="shared" si="12"/>
        <v/>
      </c>
      <c r="AA348" s="45"/>
      <c r="AB348" s="8" t="str">
        <f>+IFERROR(IF(VLOOKUP(#REF!&amp;"-"&amp;ROW()-109,[1]ワークシート!$F$2:$BW$498,10,0)="","",VLOOKUP(#REF!&amp;"-"&amp;ROW()-109,[1]ワークシート!$F$2:$BW$498,10,0)),"")</f>
        <v/>
      </c>
      <c r="AC348" s="18"/>
      <c r="AD348" s="126" t="str">
        <f>+IFERROR(VLOOKUP(#REF!&amp;"-"&amp;ROW()-109,[1]ワークシート!$F$2:$BW$498,62,0),"")</f>
        <v/>
      </c>
      <c r="AE348" s="126"/>
      <c r="AF348" s="45" t="str">
        <f t="shared" si="13"/>
        <v/>
      </c>
      <c r="AG348" s="45"/>
      <c r="AH348" s="45" t="str">
        <f>+IFERROR(IF(VLOOKUP(#REF!&amp;"-"&amp;ROW()-109,[1]ワークシート!$F$2:$BW$498,63,0)="","",VLOOKUP(#REF!&amp;"-"&amp;ROW()-109,[1]ワークシート!$F$2:$BW$498,63,0)),"")</f>
        <v/>
      </c>
      <c r="AI348" s="45"/>
      <c r="AK348" s="135">
        <v>268</v>
      </c>
      <c r="AL348" s="135" t="str">
        <f t="shared" si="14"/>
        <v>268</v>
      </c>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row>
    <row r="349" spans="1:71" ht="35.1" hidden="1" customHeight="1">
      <c r="A349" s="2"/>
      <c r="B349" s="8" t="str">
        <f>+IFERROR(VLOOKUP(#REF!&amp;"-"&amp;ROW()-109,[1]ワークシート!$F$2:$BW$498,6,0),"")</f>
        <v/>
      </c>
      <c r="C349" s="18"/>
      <c r="D349" s="8" t="str">
        <f>+IFERROR(IF(VLOOKUP(#REF!&amp;"-"&amp;ROW()-109,[1]ワークシート!$F$2:$BW$498,7,0)="","",VLOOKUP(#REF!&amp;"-"&amp;ROW()-109,[1]ワークシート!$F$2:$BW$498,7,0)),"")</f>
        <v/>
      </c>
      <c r="E349" s="18"/>
      <c r="F349" s="8" t="str">
        <f>+IFERROR(VLOOKUP(#REF!&amp;"-"&amp;ROW()-109,[1]ワークシート!$F$2:$BW$498,8,0),"")</f>
        <v/>
      </c>
      <c r="G349" s="18"/>
      <c r="H349" s="45" t="str">
        <f>+IFERROR(VLOOKUP(#REF!&amp;"-"&amp;ROW()-109,[1]ワークシート!$F$2:$BW$498,9,0),"")</f>
        <v/>
      </c>
      <c r="I34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49" s="49"/>
      <c r="K349" s="8" t="str">
        <f>+IFERROR(VLOOKUP(#REF!&amp;"-"&amp;ROW()-109,[1]ワークシート!$F$2:$BW$498,16,0),"")</f>
        <v/>
      </c>
      <c r="L349" s="29"/>
      <c r="M349" s="18"/>
      <c r="N349" s="52" t="str">
        <f>+IFERROR(VLOOKUP(#REF!&amp;"-"&amp;ROW()-109,[1]ワークシート!$F$2:$BW$498,21,0),"")</f>
        <v/>
      </c>
      <c r="O349" s="62"/>
      <c r="P349" s="66" t="str">
        <f>+IFERROR(VLOOKUP(#REF!&amp;"-"&amp;ROW()-109,[1]ワークシート!$F$2:$BW$498,22,0),"")</f>
        <v/>
      </c>
      <c r="Q349" s="66"/>
      <c r="R349" s="71" t="str">
        <f>+IFERROR(VLOOKUP(#REF!&amp;"-"&amp;ROW()-109,[1]ワークシート!$F$2:$BW$498,52,0),"")</f>
        <v/>
      </c>
      <c r="S349" s="71"/>
      <c r="T349" s="71"/>
      <c r="U349" s="66" t="str">
        <f>+IFERROR(VLOOKUP(#REF!&amp;"-"&amp;ROW()-109,[1]ワークシート!$F$2:$BW$498,57,0),"")</f>
        <v/>
      </c>
      <c r="V349" s="66"/>
      <c r="W349" s="66" t="str">
        <f>+IFERROR(VLOOKUP(#REF!&amp;"-"&amp;ROW()-109,[1]ワークシート!$F$2:$BW$498,58,0),"")</f>
        <v/>
      </c>
      <c r="X349" s="66"/>
      <c r="Y349" s="66"/>
      <c r="Z349" s="45" t="str">
        <f t="shared" si="12"/>
        <v/>
      </c>
      <c r="AA349" s="45"/>
      <c r="AB349" s="8" t="str">
        <f>+IFERROR(IF(VLOOKUP(#REF!&amp;"-"&amp;ROW()-109,[1]ワークシート!$F$2:$BW$498,10,0)="","",VLOOKUP(#REF!&amp;"-"&amp;ROW()-109,[1]ワークシート!$F$2:$BW$498,10,0)),"")</f>
        <v/>
      </c>
      <c r="AC349" s="18"/>
      <c r="AD349" s="126" t="str">
        <f>+IFERROR(VLOOKUP(#REF!&amp;"-"&amp;ROW()-109,[1]ワークシート!$F$2:$BW$498,62,0),"")</f>
        <v/>
      </c>
      <c r="AE349" s="126"/>
      <c r="AF349" s="45" t="str">
        <f t="shared" si="13"/>
        <v/>
      </c>
      <c r="AG349" s="45"/>
      <c r="AH349" s="45" t="str">
        <f>+IFERROR(IF(VLOOKUP(#REF!&amp;"-"&amp;ROW()-109,[1]ワークシート!$F$2:$BW$498,63,0)="","",VLOOKUP(#REF!&amp;"-"&amp;ROW()-109,[1]ワークシート!$F$2:$BW$498,63,0)),"")</f>
        <v/>
      </c>
      <c r="AI349" s="45"/>
      <c r="AK349" s="135">
        <v>269</v>
      </c>
      <c r="AL349" s="135" t="str">
        <f t="shared" si="14"/>
        <v>269</v>
      </c>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row>
    <row r="350" spans="1:71" ht="35.1" hidden="1" customHeight="1">
      <c r="A350" s="2"/>
      <c r="B350" s="8" t="str">
        <f>+IFERROR(VLOOKUP(#REF!&amp;"-"&amp;ROW()-109,[1]ワークシート!$F$2:$BW$498,6,0),"")</f>
        <v/>
      </c>
      <c r="C350" s="18"/>
      <c r="D350" s="8" t="str">
        <f>+IFERROR(IF(VLOOKUP(#REF!&amp;"-"&amp;ROW()-109,[1]ワークシート!$F$2:$BW$498,7,0)="","",VLOOKUP(#REF!&amp;"-"&amp;ROW()-109,[1]ワークシート!$F$2:$BW$498,7,0)),"")</f>
        <v/>
      </c>
      <c r="E350" s="18"/>
      <c r="F350" s="8" t="str">
        <f>+IFERROR(VLOOKUP(#REF!&amp;"-"&amp;ROW()-109,[1]ワークシート!$F$2:$BW$498,8,0),"")</f>
        <v/>
      </c>
      <c r="G350" s="18"/>
      <c r="H350" s="45" t="str">
        <f>+IFERROR(VLOOKUP(#REF!&amp;"-"&amp;ROW()-109,[1]ワークシート!$F$2:$BW$498,9,0),"")</f>
        <v/>
      </c>
      <c r="I35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50" s="49"/>
      <c r="K350" s="8" t="str">
        <f>+IFERROR(VLOOKUP(#REF!&amp;"-"&amp;ROW()-109,[1]ワークシート!$F$2:$BW$498,16,0),"")</f>
        <v/>
      </c>
      <c r="L350" s="29"/>
      <c r="M350" s="18"/>
      <c r="N350" s="52" t="str">
        <f>+IFERROR(VLOOKUP(#REF!&amp;"-"&amp;ROW()-109,[1]ワークシート!$F$2:$BW$498,21,0),"")</f>
        <v/>
      </c>
      <c r="O350" s="62"/>
      <c r="P350" s="66" t="str">
        <f>+IFERROR(VLOOKUP(#REF!&amp;"-"&amp;ROW()-109,[1]ワークシート!$F$2:$BW$498,22,0),"")</f>
        <v/>
      </c>
      <c r="Q350" s="66"/>
      <c r="R350" s="71" t="str">
        <f>+IFERROR(VLOOKUP(#REF!&amp;"-"&amp;ROW()-109,[1]ワークシート!$F$2:$BW$498,52,0),"")</f>
        <v/>
      </c>
      <c r="S350" s="71"/>
      <c r="T350" s="71"/>
      <c r="U350" s="66" t="str">
        <f>+IFERROR(VLOOKUP(#REF!&amp;"-"&amp;ROW()-109,[1]ワークシート!$F$2:$BW$498,57,0),"")</f>
        <v/>
      </c>
      <c r="V350" s="66"/>
      <c r="W350" s="66" t="str">
        <f>+IFERROR(VLOOKUP(#REF!&amp;"-"&amp;ROW()-109,[1]ワークシート!$F$2:$BW$498,58,0),"")</f>
        <v/>
      </c>
      <c r="X350" s="66"/>
      <c r="Y350" s="66"/>
      <c r="Z350" s="45" t="str">
        <f t="shared" si="12"/>
        <v/>
      </c>
      <c r="AA350" s="45"/>
      <c r="AB350" s="8" t="str">
        <f>+IFERROR(IF(VLOOKUP(#REF!&amp;"-"&amp;ROW()-109,[1]ワークシート!$F$2:$BW$498,10,0)="","",VLOOKUP(#REF!&amp;"-"&amp;ROW()-109,[1]ワークシート!$F$2:$BW$498,10,0)),"")</f>
        <v/>
      </c>
      <c r="AC350" s="18"/>
      <c r="AD350" s="126" t="str">
        <f>+IFERROR(VLOOKUP(#REF!&amp;"-"&amp;ROW()-109,[1]ワークシート!$F$2:$BW$498,62,0),"")</f>
        <v/>
      </c>
      <c r="AE350" s="126"/>
      <c r="AF350" s="45" t="str">
        <f t="shared" si="13"/>
        <v/>
      </c>
      <c r="AG350" s="45"/>
      <c r="AH350" s="45" t="str">
        <f>+IFERROR(IF(VLOOKUP(#REF!&amp;"-"&amp;ROW()-109,[1]ワークシート!$F$2:$BW$498,63,0)="","",VLOOKUP(#REF!&amp;"-"&amp;ROW()-109,[1]ワークシート!$F$2:$BW$498,63,0)),"")</f>
        <v/>
      </c>
      <c r="AI350" s="45"/>
      <c r="AK350" s="135">
        <v>270</v>
      </c>
      <c r="AL350" s="135" t="str">
        <f t="shared" si="14"/>
        <v>270</v>
      </c>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row>
    <row r="351" spans="1:71" ht="35.1" hidden="1" customHeight="1">
      <c r="A351" s="2"/>
      <c r="B351" s="8" t="str">
        <f>+IFERROR(VLOOKUP(#REF!&amp;"-"&amp;ROW()-109,[1]ワークシート!$F$2:$BW$498,6,0),"")</f>
        <v/>
      </c>
      <c r="C351" s="18"/>
      <c r="D351" s="8" t="str">
        <f>+IFERROR(IF(VLOOKUP(#REF!&amp;"-"&amp;ROW()-109,[1]ワークシート!$F$2:$BW$498,7,0)="","",VLOOKUP(#REF!&amp;"-"&amp;ROW()-109,[1]ワークシート!$F$2:$BW$498,7,0)),"")</f>
        <v/>
      </c>
      <c r="E351" s="18"/>
      <c r="F351" s="8" t="str">
        <f>+IFERROR(VLOOKUP(#REF!&amp;"-"&amp;ROW()-109,[1]ワークシート!$F$2:$BW$498,8,0),"")</f>
        <v/>
      </c>
      <c r="G351" s="18"/>
      <c r="H351" s="45" t="str">
        <f>+IFERROR(VLOOKUP(#REF!&amp;"-"&amp;ROW()-109,[1]ワークシート!$F$2:$BW$498,9,0),"")</f>
        <v/>
      </c>
      <c r="I35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51" s="49"/>
      <c r="K351" s="8" t="str">
        <f>+IFERROR(VLOOKUP(#REF!&amp;"-"&amp;ROW()-109,[1]ワークシート!$F$2:$BW$498,16,0),"")</f>
        <v/>
      </c>
      <c r="L351" s="29"/>
      <c r="M351" s="18"/>
      <c r="N351" s="52" t="str">
        <f>+IFERROR(VLOOKUP(#REF!&amp;"-"&amp;ROW()-109,[1]ワークシート!$F$2:$BW$498,21,0),"")</f>
        <v/>
      </c>
      <c r="O351" s="62"/>
      <c r="P351" s="66" t="str">
        <f>+IFERROR(VLOOKUP(#REF!&amp;"-"&amp;ROW()-109,[1]ワークシート!$F$2:$BW$498,22,0),"")</f>
        <v/>
      </c>
      <c r="Q351" s="66"/>
      <c r="R351" s="71" t="str">
        <f>+IFERROR(VLOOKUP(#REF!&amp;"-"&amp;ROW()-109,[1]ワークシート!$F$2:$BW$498,52,0),"")</f>
        <v/>
      </c>
      <c r="S351" s="71"/>
      <c r="T351" s="71"/>
      <c r="U351" s="66" t="str">
        <f>+IFERROR(VLOOKUP(#REF!&amp;"-"&amp;ROW()-109,[1]ワークシート!$F$2:$BW$498,57,0),"")</f>
        <v/>
      </c>
      <c r="V351" s="66"/>
      <c r="W351" s="66" t="str">
        <f>+IFERROR(VLOOKUP(#REF!&amp;"-"&amp;ROW()-109,[1]ワークシート!$F$2:$BW$498,58,0),"")</f>
        <v/>
      </c>
      <c r="X351" s="66"/>
      <c r="Y351" s="66"/>
      <c r="Z351" s="45" t="str">
        <f t="shared" si="12"/>
        <v/>
      </c>
      <c r="AA351" s="45"/>
      <c r="AB351" s="8" t="str">
        <f>+IFERROR(IF(VLOOKUP(#REF!&amp;"-"&amp;ROW()-109,[1]ワークシート!$F$2:$BW$498,10,0)="","",VLOOKUP(#REF!&amp;"-"&amp;ROW()-109,[1]ワークシート!$F$2:$BW$498,10,0)),"")</f>
        <v/>
      </c>
      <c r="AC351" s="18"/>
      <c r="AD351" s="126" t="str">
        <f>+IFERROR(VLOOKUP(#REF!&amp;"-"&amp;ROW()-109,[1]ワークシート!$F$2:$BW$498,62,0),"")</f>
        <v/>
      </c>
      <c r="AE351" s="126"/>
      <c r="AF351" s="45" t="str">
        <f t="shared" si="13"/>
        <v/>
      </c>
      <c r="AG351" s="45"/>
      <c r="AH351" s="45" t="str">
        <f>+IFERROR(IF(VLOOKUP(#REF!&amp;"-"&amp;ROW()-109,[1]ワークシート!$F$2:$BW$498,63,0)="","",VLOOKUP(#REF!&amp;"-"&amp;ROW()-109,[1]ワークシート!$F$2:$BW$498,63,0)),"")</f>
        <v/>
      </c>
      <c r="AI351" s="45"/>
      <c r="AK351" s="135">
        <v>271</v>
      </c>
      <c r="AL351" s="135" t="str">
        <f t="shared" si="14"/>
        <v>271</v>
      </c>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row>
    <row r="352" spans="1:71" ht="35.1" hidden="1" customHeight="1">
      <c r="A352" s="2"/>
      <c r="B352" s="8" t="str">
        <f>+IFERROR(VLOOKUP(#REF!&amp;"-"&amp;ROW()-109,[1]ワークシート!$F$2:$BW$498,6,0),"")</f>
        <v/>
      </c>
      <c r="C352" s="18"/>
      <c r="D352" s="8" t="str">
        <f>+IFERROR(IF(VLOOKUP(#REF!&amp;"-"&amp;ROW()-109,[1]ワークシート!$F$2:$BW$498,7,0)="","",VLOOKUP(#REF!&amp;"-"&amp;ROW()-109,[1]ワークシート!$F$2:$BW$498,7,0)),"")</f>
        <v/>
      </c>
      <c r="E352" s="18"/>
      <c r="F352" s="8" t="str">
        <f>+IFERROR(VLOOKUP(#REF!&amp;"-"&amp;ROW()-109,[1]ワークシート!$F$2:$BW$498,8,0),"")</f>
        <v/>
      </c>
      <c r="G352" s="18"/>
      <c r="H352" s="45" t="str">
        <f>+IFERROR(VLOOKUP(#REF!&amp;"-"&amp;ROW()-109,[1]ワークシート!$F$2:$BW$498,9,0),"")</f>
        <v/>
      </c>
      <c r="I35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52" s="49"/>
      <c r="K352" s="8" t="str">
        <f>+IFERROR(VLOOKUP(#REF!&amp;"-"&amp;ROW()-109,[1]ワークシート!$F$2:$BW$498,16,0),"")</f>
        <v/>
      </c>
      <c r="L352" s="29"/>
      <c r="M352" s="18"/>
      <c r="N352" s="52" t="str">
        <f>+IFERROR(VLOOKUP(#REF!&amp;"-"&amp;ROW()-109,[1]ワークシート!$F$2:$BW$498,21,0),"")</f>
        <v/>
      </c>
      <c r="O352" s="62"/>
      <c r="P352" s="66" t="str">
        <f>+IFERROR(VLOOKUP(#REF!&amp;"-"&amp;ROW()-109,[1]ワークシート!$F$2:$BW$498,22,0),"")</f>
        <v/>
      </c>
      <c r="Q352" s="66"/>
      <c r="R352" s="71" t="str">
        <f>+IFERROR(VLOOKUP(#REF!&amp;"-"&amp;ROW()-109,[1]ワークシート!$F$2:$BW$498,52,0),"")</f>
        <v/>
      </c>
      <c r="S352" s="71"/>
      <c r="T352" s="71"/>
      <c r="U352" s="66" t="str">
        <f>+IFERROR(VLOOKUP(#REF!&amp;"-"&amp;ROW()-109,[1]ワークシート!$F$2:$BW$498,57,0),"")</f>
        <v/>
      </c>
      <c r="V352" s="66"/>
      <c r="W352" s="66" t="str">
        <f>+IFERROR(VLOOKUP(#REF!&amp;"-"&amp;ROW()-109,[1]ワークシート!$F$2:$BW$498,58,0),"")</f>
        <v/>
      </c>
      <c r="X352" s="66"/>
      <c r="Y352" s="66"/>
      <c r="Z352" s="45" t="str">
        <f t="shared" si="12"/>
        <v/>
      </c>
      <c r="AA352" s="45"/>
      <c r="AB352" s="8" t="str">
        <f>+IFERROR(IF(VLOOKUP(#REF!&amp;"-"&amp;ROW()-109,[1]ワークシート!$F$2:$BW$498,10,0)="","",VLOOKUP(#REF!&amp;"-"&amp;ROW()-109,[1]ワークシート!$F$2:$BW$498,10,0)),"")</f>
        <v/>
      </c>
      <c r="AC352" s="18"/>
      <c r="AD352" s="126" t="str">
        <f>+IFERROR(VLOOKUP(#REF!&amp;"-"&amp;ROW()-109,[1]ワークシート!$F$2:$BW$498,62,0),"")</f>
        <v/>
      </c>
      <c r="AE352" s="126"/>
      <c r="AF352" s="45" t="str">
        <f t="shared" si="13"/>
        <v/>
      </c>
      <c r="AG352" s="45"/>
      <c r="AH352" s="45" t="str">
        <f>+IFERROR(IF(VLOOKUP(#REF!&amp;"-"&amp;ROW()-109,[1]ワークシート!$F$2:$BW$498,63,0)="","",VLOOKUP(#REF!&amp;"-"&amp;ROW()-109,[1]ワークシート!$F$2:$BW$498,63,0)),"")</f>
        <v/>
      </c>
      <c r="AI352" s="45"/>
      <c r="AK352" s="135">
        <v>272</v>
      </c>
      <c r="AL352" s="135" t="str">
        <f t="shared" si="14"/>
        <v>272</v>
      </c>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row>
    <row r="353" spans="1:71" ht="35.1" hidden="1" customHeight="1">
      <c r="A353" s="2"/>
      <c r="B353" s="8" t="str">
        <f>+IFERROR(VLOOKUP(#REF!&amp;"-"&amp;ROW()-109,[1]ワークシート!$F$2:$BW$498,6,0),"")</f>
        <v/>
      </c>
      <c r="C353" s="18"/>
      <c r="D353" s="8" t="str">
        <f>+IFERROR(IF(VLOOKUP(#REF!&amp;"-"&amp;ROW()-109,[1]ワークシート!$F$2:$BW$498,7,0)="","",VLOOKUP(#REF!&amp;"-"&amp;ROW()-109,[1]ワークシート!$F$2:$BW$498,7,0)),"")</f>
        <v/>
      </c>
      <c r="E353" s="18"/>
      <c r="F353" s="8" t="str">
        <f>+IFERROR(VLOOKUP(#REF!&amp;"-"&amp;ROW()-109,[1]ワークシート!$F$2:$BW$498,8,0),"")</f>
        <v/>
      </c>
      <c r="G353" s="18"/>
      <c r="H353" s="45" t="str">
        <f>+IFERROR(VLOOKUP(#REF!&amp;"-"&amp;ROW()-109,[1]ワークシート!$F$2:$BW$498,9,0),"")</f>
        <v/>
      </c>
      <c r="I35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53" s="49"/>
      <c r="K353" s="8" t="str">
        <f>+IFERROR(VLOOKUP(#REF!&amp;"-"&amp;ROW()-109,[1]ワークシート!$F$2:$BW$498,16,0),"")</f>
        <v/>
      </c>
      <c r="L353" s="29"/>
      <c r="M353" s="18"/>
      <c r="N353" s="52" t="str">
        <f>+IFERROR(VLOOKUP(#REF!&amp;"-"&amp;ROW()-109,[1]ワークシート!$F$2:$BW$498,21,0),"")</f>
        <v/>
      </c>
      <c r="O353" s="62"/>
      <c r="P353" s="66" t="str">
        <f>+IFERROR(VLOOKUP(#REF!&amp;"-"&amp;ROW()-109,[1]ワークシート!$F$2:$BW$498,22,0),"")</f>
        <v/>
      </c>
      <c r="Q353" s="66"/>
      <c r="R353" s="71" t="str">
        <f>+IFERROR(VLOOKUP(#REF!&amp;"-"&amp;ROW()-109,[1]ワークシート!$F$2:$BW$498,52,0),"")</f>
        <v/>
      </c>
      <c r="S353" s="71"/>
      <c r="T353" s="71"/>
      <c r="U353" s="66" t="str">
        <f>+IFERROR(VLOOKUP(#REF!&amp;"-"&amp;ROW()-109,[1]ワークシート!$F$2:$BW$498,57,0),"")</f>
        <v/>
      </c>
      <c r="V353" s="66"/>
      <c r="W353" s="66" t="str">
        <f>+IFERROR(VLOOKUP(#REF!&amp;"-"&amp;ROW()-109,[1]ワークシート!$F$2:$BW$498,58,0),"")</f>
        <v/>
      </c>
      <c r="X353" s="66"/>
      <c r="Y353" s="66"/>
      <c r="Z353" s="45" t="str">
        <f t="shared" si="12"/>
        <v/>
      </c>
      <c r="AA353" s="45"/>
      <c r="AB353" s="8" t="str">
        <f>+IFERROR(IF(VLOOKUP(#REF!&amp;"-"&amp;ROW()-109,[1]ワークシート!$F$2:$BW$498,10,0)="","",VLOOKUP(#REF!&amp;"-"&amp;ROW()-109,[1]ワークシート!$F$2:$BW$498,10,0)),"")</f>
        <v/>
      </c>
      <c r="AC353" s="18"/>
      <c r="AD353" s="126" t="str">
        <f>+IFERROR(VLOOKUP(#REF!&amp;"-"&amp;ROW()-109,[1]ワークシート!$F$2:$BW$498,62,0),"")</f>
        <v/>
      </c>
      <c r="AE353" s="126"/>
      <c r="AF353" s="45" t="str">
        <f t="shared" si="13"/>
        <v/>
      </c>
      <c r="AG353" s="45"/>
      <c r="AH353" s="45" t="str">
        <f>+IFERROR(IF(VLOOKUP(#REF!&amp;"-"&amp;ROW()-109,[1]ワークシート!$F$2:$BW$498,63,0)="","",VLOOKUP(#REF!&amp;"-"&amp;ROW()-109,[1]ワークシート!$F$2:$BW$498,63,0)),"")</f>
        <v/>
      </c>
      <c r="AI353" s="45"/>
      <c r="AK353" s="135">
        <v>273</v>
      </c>
      <c r="AL353" s="135" t="str">
        <f t="shared" si="14"/>
        <v>273</v>
      </c>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row>
    <row r="354" spans="1:71" ht="35.1" hidden="1" customHeight="1">
      <c r="A354" s="2"/>
      <c r="B354" s="8" t="str">
        <f>+IFERROR(VLOOKUP(#REF!&amp;"-"&amp;ROW()-109,[1]ワークシート!$F$2:$BW$498,6,0),"")</f>
        <v/>
      </c>
      <c r="C354" s="18"/>
      <c r="D354" s="8" t="str">
        <f>+IFERROR(IF(VLOOKUP(#REF!&amp;"-"&amp;ROW()-109,[1]ワークシート!$F$2:$BW$498,7,0)="","",VLOOKUP(#REF!&amp;"-"&amp;ROW()-109,[1]ワークシート!$F$2:$BW$498,7,0)),"")</f>
        <v/>
      </c>
      <c r="E354" s="18"/>
      <c r="F354" s="8" t="str">
        <f>+IFERROR(VLOOKUP(#REF!&amp;"-"&amp;ROW()-109,[1]ワークシート!$F$2:$BW$498,8,0),"")</f>
        <v/>
      </c>
      <c r="G354" s="18"/>
      <c r="H354" s="45" t="str">
        <f>+IFERROR(VLOOKUP(#REF!&amp;"-"&amp;ROW()-109,[1]ワークシート!$F$2:$BW$498,9,0),"")</f>
        <v/>
      </c>
      <c r="I35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54" s="49"/>
      <c r="K354" s="8" t="str">
        <f>+IFERROR(VLOOKUP(#REF!&amp;"-"&amp;ROW()-109,[1]ワークシート!$F$2:$BW$498,16,0),"")</f>
        <v/>
      </c>
      <c r="L354" s="29"/>
      <c r="M354" s="18"/>
      <c r="N354" s="52" t="str">
        <f>+IFERROR(VLOOKUP(#REF!&amp;"-"&amp;ROW()-109,[1]ワークシート!$F$2:$BW$498,21,0),"")</f>
        <v/>
      </c>
      <c r="O354" s="62"/>
      <c r="P354" s="66" t="str">
        <f>+IFERROR(VLOOKUP(#REF!&amp;"-"&amp;ROW()-109,[1]ワークシート!$F$2:$BW$498,22,0),"")</f>
        <v/>
      </c>
      <c r="Q354" s="66"/>
      <c r="R354" s="71" t="str">
        <f>+IFERROR(VLOOKUP(#REF!&amp;"-"&amp;ROW()-109,[1]ワークシート!$F$2:$BW$498,52,0),"")</f>
        <v/>
      </c>
      <c r="S354" s="71"/>
      <c r="T354" s="71"/>
      <c r="U354" s="66" t="str">
        <f>+IFERROR(VLOOKUP(#REF!&amp;"-"&amp;ROW()-109,[1]ワークシート!$F$2:$BW$498,57,0),"")</f>
        <v/>
      </c>
      <c r="V354" s="66"/>
      <c r="W354" s="66" t="str">
        <f>+IFERROR(VLOOKUP(#REF!&amp;"-"&amp;ROW()-109,[1]ワークシート!$F$2:$BW$498,58,0),"")</f>
        <v/>
      </c>
      <c r="X354" s="66"/>
      <c r="Y354" s="66"/>
      <c r="Z354" s="45" t="str">
        <f t="shared" si="12"/>
        <v/>
      </c>
      <c r="AA354" s="45"/>
      <c r="AB354" s="8" t="str">
        <f>+IFERROR(IF(VLOOKUP(#REF!&amp;"-"&amp;ROW()-109,[1]ワークシート!$F$2:$BW$498,10,0)="","",VLOOKUP(#REF!&amp;"-"&amp;ROW()-109,[1]ワークシート!$F$2:$BW$498,10,0)),"")</f>
        <v/>
      </c>
      <c r="AC354" s="18"/>
      <c r="AD354" s="126" t="str">
        <f>+IFERROR(VLOOKUP(#REF!&amp;"-"&amp;ROW()-109,[1]ワークシート!$F$2:$BW$498,62,0),"")</f>
        <v/>
      </c>
      <c r="AE354" s="126"/>
      <c r="AF354" s="45" t="str">
        <f t="shared" si="13"/>
        <v/>
      </c>
      <c r="AG354" s="45"/>
      <c r="AH354" s="45" t="str">
        <f>+IFERROR(IF(VLOOKUP(#REF!&amp;"-"&amp;ROW()-109,[1]ワークシート!$F$2:$BW$498,63,0)="","",VLOOKUP(#REF!&amp;"-"&amp;ROW()-109,[1]ワークシート!$F$2:$BW$498,63,0)),"")</f>
        <v/>
      </c>
      <c r="AI354" s="45"/>
      <c r="AK354" s="135">
        <v>274</v>
      </c>
      <c r="AL354" s="135" t="str">
        <f t="shared" si="14"/>
        <v>274</v>
      </c>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row>
    <row r="355" spans="1:71" ht="35.1" hidden="1" customHeight="1">
      <c r="A355" s="2"/>
      <c r="B355" s="8" t="str">
        <f>+IFERROR(VLOOKUP(#REF!&amp;"-"&amp;ROW()-109,[1]ワークシート!$F$2:$BW$498,6,0),"")</f>
        <v/>
      </c>
      <c r="C355" s="18"/>
      <c r="D355" s="8" t="str">
        <f>+IFERROR(IF(VLOOKUP(#REF!&amp;"-"&amp;ROW()-109,[1]ワークシート!$F$2:$BW$498,7,0)="","",VLOOKUP(#REF!&amp;"-"&amp;ROW()-109,[1]ワークシート!$F$2:$BW$498,7,0)),"")</f>
        <v/>
      </c>
      <c r="E355" s="18"/>
      <c r="F355" s="8" t="str">
        <f>+IFERROR(VLOOKUP(#REF!&amp;"-"&amp;ROW()-109,[1]ワークシート!$F$2:$BW$498,8,0),"")</f>
        <v/>
      </c>
      <c r="G355" s="18"/>
      <c r="H355" s="45" t="str">
        <f>+IFERROR(VLOOKUP(#REF!&amp;"-"&amp;ROW()-109,[1]ワークシート!$F$2:$BW$498,9,0),"")</f>
        <v/>
      </c>
      <c r="I35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55" s="49"/>
      <c r="K355" s="8" t="str">
        <f>+IFERROR(VLOOKUP(#REF!&amp;"-"&amp;ROW()-109,[1]ワークシート!$F$2:$BW$498,16,0),"")</f>
        <v/>
      </c>
      <c r="L355" s="29"/>
      <c r="M355" s="18"/>
      <c r="N355" s="52" t="str">
        <f>+IFERROR(VLOOKUP(#REF!&amp;"-"&amp;ROW()-109,[1]ワークシート!$F$2:$BW$498,21,0),"")</f>
        <v/>
      </c>
      <c r="O355" s="62"/>
      <c r="P355" s="66" t="str">
        <f>+IFERROR(VLOOKUP(#REF!&amp;"-"&amp;ROW()-109,[1]ワークシート!$F$2:$BW$498,22,0),"")</f>
        <v/>
      </c>
      <c r="Q355" s="66"/>
      <c r="R355" s="71" t="str">
        <f>+IFERROR(VLOOKUP(#REF!&amp;"-"&amp;ROW()-109,[1]ワークシート!$F$2:$BW$498,52,0),"")</f>
        <v/>
      </c>
      <c r="S355" s="71"/>
      <c r="T355" s="71"/>
      <c r="U355" s="66" t="str">
        <f>+IFERROR(VLOOKUP(#REF!&amp;"-"&amp;ROW()-109,[1]ワークシート!$F$2:$BW$498,57,0),"")</f>
        <v/>
      </c>
      <c r="V355" s="66"/>
      <c r="W355" s="66" t="str">
        <f>+IFERROR(VLOOKUP(#REF!&amp;"-"&amp;ROW()-109,[1]ワークシート!$F$2:$BW$498,58,0),"")</f>
        <v/>
      </c>
      <c r="X355" s="66"/>
      <c r="Y355" s="66"/>
      <c r="Z355" s="45" t="str">
        <f t="shared" si="12"/>
        <v/>
      </c>
      <c r="AA355" s="45"/>
      <c r="AB355" s="8" t="str">
        <f>+IFERROR(IF(VLOOKUP(#REF!&amp;"-"&amp;ROW()-109,[1]ワークシート!$F$2:$BW$498,10,0)="","",VLOOKUP(#REF!&amp;"-"&amp;ROW()-109,[1]ワークシート!$F$2:$BW$498,10,0)),"")</f>
        <v/>
      </c>
      <c r="AC355" s="18"/>
      <c r="AD355" s="126" t="str">
        <f>+IFERROR(VLOOKUP(#REF!&amp;"-"&amp;ROW()-109,[1]ワークシート!$F$2:$BW$498,62,0),"")</f>
        <v/>
      </c>
      <c r="AE355" s="126"/>
      <c r="AF355" s="45" t="str">
        <f t="shared" si="13"/>
        <v/>
      </c>
      <c r="AG355" s="45"/>
      <c r="AH355" s="45" t="str">
        <f>+IFERROR(IF(VLOOKUP(#REF!&amp;"-"&amp;ROW()-109,[1]ワークシート!$F$2:$BW$498,63,0)="","",VLOOKUP(#REF!&amp;"-"&amp;ROW()-109,[1]ワークシート!$F$2:$BW$498,63,0)),"")</f>
        <v/>
      </c>
      <c r="AI355" s="45"/>
      <c r="AK355" s="135">
        <v>275</v>
      </c>
      <c r="AL355" s="135" t="str">
        <f t="shared" si="14"/>
        <v>275</v>
      </c>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row>
    <row r="356" spans="1:71" ht="35.1" hidden="1" customHeight="1">
      <c r="A356" s="2"/>
      <c r="B356" s="8" t="str">
        <f>+IFERROR(VLOOKUP(#REF!&amp;"-"&amp;ROW()-109,[1]ワークシート!$F$2:$BW$498,6,0),"")</f>
        <v/>
      </c>
      <c r="C356" s="18"/>
      <c r="D356" s="8" t="str">
        <f>+IFERROR(IF(VLOOKUP(#REF!&amp;"-"&amp;ROW()-109,[1]ワークシート!$F$2:$BW$498,7,0)="","",VLOOKUP(#REF!&amp;"-"&amp;ROW()-109,[1]ワークシート!$F$2:$BW$498,7,0)),"")</f>
        <v/>
      </c>
      <c r="E356" s="18"/>
      <c r="F356" s="8" t="str">
        <f>+IFERROR(VLOOKUP(#REF!&amp;"-"&amp;ROW()-109,[1]ワークシート!$F$2:$BW$498,8,0),"")</f>
        <v/>
      </c>
      <c r="G356" s="18"/>
      <c r="H356" s="45" t="str">
        <f>+IFERROR(VLOOKUP(#REF!&amp;"-"&amp;ROW()-109,[1]ワークシート!$F$2:$BW$498,9,0),"")</f>
        <v/>
      </c>
      <c r="I35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56" s="49"/>
      <c r="K356" s="8" t="str">
        <f>+IFERROR(VLOOKUP(#REF!&amp;"-"&amp;ROW()-109,[1]ワークシート!$F$2:$BW$498,16,0),"")</f>
        <v/>
      </c>
      <c r="L356" s="29"/>
      <c r="M356" s="18"/>
      <c r="N356" s="52" t="str">
        <f>+IFERROR(VLOOKUP(#REF!&amp;"-"&amp;ROW()-109,[1]ワークシート!$F$2:$BW$498,21,0),"")</f>
        <v/>
      </c>
      <c r="O356" s="62"/>
      <c r="P356" s="66" t="str">
        <f>+IFERROR(VLOOKUP(#REF!&amp;"-"&amp;ROW()-109,[1]ワークシート!$F$2:$BW$498,22,0),"")</f>
        <v/>
      </c>
      <c r="Q356" s="66"/>
      <c r="R356" s="71" t="str">
        <f>+IFERROR(VLOOKUP(#REF!&amp;"-"&amp;ROW()-109,[1]ワークシート!$F$2:$BW$498,52,0),"")</f>
        <v/>
      </c>
      <c r="S356" s="71"/>
      <c r="T356" s="71"/>
      <c r="U356" s="66" t="str">
        <f>+IFERROR(VLOOKUP(#REF!&amp;"-"&amp;ROW()-109,[1]ワークシート!$F$2:$BW$498,57,0),"")</f>
        <v/>
      </c>
      <c r="V356" s="66"/>
      <c r="W356" s="66" t="str">
        <f>+IFERROR(VLOOKUP(#REF!&amp;"-"&amp;ROW()-109,[1]ワークシート!$F$2:$BW$498,58,0),"")</f>
        <v/>
      </c>
      <c r="X356" s="66"/>
      <c r="Y356" s="66"/>
      <c r="Z356" s="45" t="str">
        <f t="shared" si="12"/>
        <v/>
      </c>
      <c r="AA356" s="45"/>
      <c r="AB356" s="8" t="str">
        <f>+IFERROR(IF(VLOOKUP(#REF!&amp;"-"&amp;ROW()-109,[1]ワークシート!$F$2:$BW$498,10,0)="","",VLOOKUP(#REF!&amp;"-"&amp;ROW()-109,[1]ワークシート!$F$2:$BW$498,10,0)),"")</f>
        <v/>
      </c>
      <c r="AC356" s="18"/>
      <c r="AD356" s="126" t="str">
        <f>+IFERROR(VLOOKUP(#REF!&amp;"-"&amp;ROW()-109,[1]ワークシート!$F$2:$BW$498,62,0),"")</f>
        <v/>
      </c>
      <c r="AE356" s="126"/>
      <c r="AF356" s="45" t="str">
        <f t="shared" si="13"/>
        <v/>
      </c>
      <c r="AG356" s="45"/>
      <c r="AH356" s="45" t="str">
        <f>+IFERROR(IF(VLOOKUP(#REF!&amp;"-"&amp;ROW()-109,[1]ワークシート!$F$2:$BW$498,63,0)="","",VLOOKUP(#REF!&amp;"-"&amp;ROW()-109,[1]ワークシート!$F$2:$BW$498,63,0)),"")</f>
        <v/>
      </c>
      <c r="AI356" s="45"/>
      <c r="AK356" s="135">
        <v>276</v>
      </c>
      <c r="AL356" s="135" t="str">
        <f t="shared" si="14"/>
        <v>276</v>
      </c>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row>
    <row r="357" spans="1:71" ht="35.1" hidden="1" customHeight="1">
      <c r="A357" s="2"/>
      <c r="B357" s="8" t="str">
        <f>+IFERROR(VLOOKUP(#REF!&amp;"-"&amp;ROW()-109,[1]ワークシート!$F$2:$BW$498,6,0),"")</f>
        <v/>
      </c>
      <c r="C357" s="18"/>
      <c r="D357" s="8" t="str">
        <f>+IFERROR(IF(VLOOKUP(#REF!&amp;"-"&amp;ROW()-109,[1]ワークシート!$F$2:$BW$498,7,0)="","",VLOOKUP(#REF!&amp;"-"&amp;ROW()-109,[1]ワークシート!$F$2:$BW$498,7,0)),"")</f>
        <v/>
      </c>
      <c r="E357" s="18"/>
      <c r="F357" s="8" t="str">
        <f>+IFERROR(VLOOKUP(#REF!&amp;"-"&amp;ROW()-109,[1]ワークシート!$F$2:$BW$498,8,0),"")</f>
        <v/>
      </c>
      <c r="G357" s="18"/>
      <c r="H357" s="45" t="str">
        <f>+IFERROR(VLOOKUP(#REF!&amp;"-"&amp;ROW()-109,[1]ワークシート!$F$2:$BW$498,9,0),"")</f>
        <v/>
      </c>
      <c r="I35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57" s="49"/>
      <c r="K357" s="8" t="str">
        <f>+IFERROR(VLOOKUP(#REF!&amp;"-"&amp;ROW()-109,[1]ワークシート!$F$2:$BW$498,16,0),"")</f>
        <v/>
      </c>
      <c r="L357" s="29"/>
      <c r="M357" s="18"/>
      <c r="N357" s="52" t="str">
        <f>+IFERROR(VLOOKUP(#REF!&amp;"-"&amp;ROW()-109,[1]ワークシート!$F$2:$BW$498,21,0),"")</f>
        <v/>
      </c>
      <c r="O357" s="62"/>
      <c r="P357" s="66" t="str">
        <f>+IFERROR(VLOOKUP(#REF!&amp;"-"&amp;ROW()-109,[1]ワークシート!$F$2:$BW$498,22,0),"")</f>
        <v/>
      </c>
      <c r="Q357" s="66"/>
      <c r="R357" s="71" t="str">
        <f>+IFERROR(VLOOKUP(#REF!&amp;"-"&amp;ROW()-109,[1]ワークシート!$F$2:$BW$498,52,0),"")</f>
        <v/>
      </c>
      <c r="S357" s="71"/>
      <c r="T357" s="71"/>
      <c r="U357" s="66" t="str">
        <f>+IFERROR(VLOOKUP(#REF!&amp;"-"&amp;ROW()-109,[1]ワークシート!$F$2:$BW$498,57,0),"")</f>
        <v/>
      </c>
      <c r="V357" s="66"/>
      <c r="W357" s="66" t="str">
        <f>+IFERROR(VLOOKUP(#REF!&amp;"-"&amp;ROW()-109,[1]ワークシート!$F$2:$BW$498,58,0),"")</f>
        <v/>
      </c>
      <c r="X357" s="66"/>
      <c r="Y357" s="66"/>
      <c r="Z357" s="45" t="str">
        <f t="shared" si="12"/>
        <v/>
      </c>
      <c r="AA357" s="45"/>
      <c r="AB357" s="8" t="str">
        <f>+IFERROR(IF(VLOOKUP(#REF!&amp;"-"&amp;ROW()-109,[1]ワークシート!$F$2:$BW$498,10,0)="","",VLOOKUP(#REF!&amp;"-"&amp;ROW()-109,[1]ワークシート!$F$2:$BW$498,10,0)),"")</f>
        <v/>
      </c>
      <c r="AC357" s="18"/>
      <c r="AD357" s="126" t="str">
        <f>+IFERROR(VLOOKUP(#REF!&amp;"-"&amp;ROW()-109,[1]ワークシート!$F$2:$BW$498,62,0),"")</f>
        <v/>
      </c>
      <c r="AE357" s="126"/>
      <c r="AF357" s="45" t="str">
        <f t="shared" si="13"/>
        <v/>
      </c>
      <c r="AG357" s="45"/>
      <c r="AH357" s="45" t="str">
        <f>+IFERROR(IF(VLOOKUP(#REF!&amp;"-"&amp;ROW()-109,[1]ワークシート!$F$2:$BW$498,63,0)="","",VLOOKUP(#REF!&amp;"-"&amp;ROW()-109,[1]ワークシート!$F$2:$BW$498,63,0)),"")</f>
        <v/>
      </c>
      <c r="AI357" s="45"/>
      <c r="AK357" s="135">
        <v>277</v>
      </c>
      <c r="AL357" s="135" t="str">
        <f t="shared" si="14"/>
        <v>277</v>
      </c>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row>
    <row r="358" spans="1:71" ht="35.1" hidden="1" customHeight="1">
      <c r="A358" s="2"/>
      <c r="B358" s="8" t="str">
        <f>+IFERROR(VLOOKUP(#REF!&amp;"-"&amp;ROW()-109,[1]ワークシート!$F$2:$BW$498,6,0),"")</f>
        <v/>
      </c>
      <c r="C358" s="18"/>
      <c r="D358" s="8" t="str">
        <f>+IFERROR(IF(VLOOKUP(#REF!&amp;"-"&amp;ROW()-109,[1]ワークシート!$F$2:$BW$498,7,0)="","",VLOOKUP(#REF!&amp;"-"&amp;ROW()-109,[1]ワークシート!$F$2:$BW$498,7,0)),"")</f>
        <v/>
      </c>
      <c r="E358" s="18"/>
      <c r="F358" s="8" t="str">
        <f>+IFERROR(VLOOKUP(#REF!&amp;"-"&amp;ROW()-109,[1]ワークシート!$F$2:$BW$498,8,0),"")</f>
        <v/>
      </c>
      <c r="G358" s="18"/>
      <c r="H358" s="45" t="str">
        <f>+IFERROR(VLOOKUP(#REF!&amp;"-"&amp;ROW()-109,[1]ワークシート!$F$2:$BW$498,9,0),"")</f>
        <v/>
      </c>
      <c r="I35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58" s="49"/>
      <c r="K358" s="8" t="str">
        <f>+IFERROR(VLOOKUP(#REF!&amp;"-"&amp;ROW()-109,[1]ワークシート!$F$2:$BW$498,16,0),"")</f>
        <v/>
      </c>
      <c r="L358" s="29"/>
      <c r="M358" s="18"/>
      <c r="N358" s="52" t="str">
        <f>+IFERROR(VLOOKUP(#REF!&amp;"-"&amp;ROW()-109,[1]ワークシート!$F$2:$BW$498,21,0),"")</f>
        <v/>
      </c>
      <c r="O358" s="62"/>
      <c r="P358" s="66" t="str">
        <f>+IFERROR(VLOOKUP(#REF!&amp;"-"&amp;ROW()-109,[1]ワークシート!$F$2:$BW$498,22,0),"")</f>
        <v/>
      </c>
      <c r="Q358" s="66"/>
      <c r="R358" s="71" t="str">
        <f>+IFERROR(VLOOKUP(#REF!&amp;"-"&amp;ROW()-109,[1]ワークシート!$F$2:$BW$498,52,0),"")</f>
        <v/>
      </c>
      <c r="S358" s="71"/>
      <c r="T358" s="71"/>
      <c r="U358" s="66" t="str">
        <f>+IFERROR(VLOOKUP(#REF!&amp;"-"&amp;ROW()-109,[1]ワークシート!$F$2:$BW$498,57,0),"")</f>
        <v/>
      </c>
      <c r="V358" s="66"/>
      <c r="W358" s="66" t="str">
        <f>+IFERROR(VLOOKUP(#REF!&amp;"-"&amp;ROW()-109,[1]ワークシート!$F$2:$BW$498,58,0),"")</f>
        <v/>
      </c>
      <c r="X358" s="66"/>
      <c r="Y358" s="66"/>
      <c r="Z358" s="45" t="str">
        <f t="shared" si="12"/>
        <v/>
      </c>
      <c r="AA358" s="45"/>
      <c r="AB358" s="8" t="str">
        <f>+IFERROR(IF(VLOOKUP(#REF!&amp;"-"&amp;ROW()-109,[1]ワークシート!$F$2:$BW$498,10,0)="","",VLOOKUP(#REF!&amp;"-"&amp;ROW()-109,[1]ワークシート!$F$2:$BW$498,10,0)),"")</f>
        <v/>
      </c>
      <c r="AC358" s="18"/>
      <c r="AD358" s="126" t="str">
        <f>+IFERROR(VLOOKUP(#REF!&amp;"-"&amp;ROW()-109,[1]ワークシート!$F$2:$BW$498,62,0),"")</f>
        <v/>
      </c>
      <c r="AE358" s="126"/>
      <c r="AF358" s="45" t="str">
        <f t="shared" si="13"/>
        <v/>
      </c>
      <c r="AG358" s="45"/>
      <c r="AH358" s="45" t="str">
        <f>+IFERROR(IF(VLOOKUP(#REF!&amp;"-"&amp;ROW()-109,[1]ワークシート!$F$2:$BW$498,63,0)="","",VLOOKUP(#REF!&amp;"-"&amp;ROW()-109,[1]ワークシート!$F$2:$BW$498,63,0)),"")</f>
        <v/>
      </c>
      <c r="AI358" s="45"/>
      <c r="AK358" s="135">
        <v>278</v>
      </c>
      <c r="AL358" s="135" t="str">
        <f t="shared" si="14"/>
        <v>278</v>
      </c>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row>
    <row r="359" spans="1:71" ht="35.1" hidden="1" customHeight="1">
      <c r="A359" s="2"/>
      <c r="B359" s="8" t="str">
        <f>+IFERROR(VLOOKUP(#REF!&amp;"-"&amp;ROW()-109,[1]ワークシート!$F$2:$BW$498,6,0),"")</f>
        <v/>
      </c>
      <c r="C359" s="18"/>
      <c r="D359" s="8" t="str">
        <f>+IFERROR(IF(VLOOKUP(#REF!&amp;"-"&amp;ROW()-109,[1]ワークシート!$F$2:$BW$498,7,0)="","",VLOOKUP(#REF!&amp;"-"&amp;ROW()-109,[1]ワークシート!$F$2:$BW$498,7,0)),"")</f>
        <v/>
      </c>
      <c r="E359" s="18"/>
      <c r="F359" s="8" t="str">
        <f>+IFERROR(VLOOKUP(#REF!&amp;"-"&amp;ROW()-109,[1]ワークシート!$F$2:$BW$498,8,0),"")</f>
        <v/>
      </c>
      <c r="G359" s="18"/>
      <c r="H359" s="45" t="str">
        <f>+IFERROR(VLOOKUP(#REF!&amp;"-"&amp;ROW()-109,[1]ワークシート!$F$2:$BW$498,9,0),"")</f>
        <v/>
      </c>
      <c r="I35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59" s="49"/>
      <c r="K359" s="8" t="str">
        <f>+IFERROR(VLOOKUP(#REF!&amp;"-"&amp;ROW()-109,[1]ワークシート!$F$2:$BW$498,16,0),"")</f>
        <v/>
      </c>
      <c r="L359" s="29"/>
      <c r="M359" s="18"/>
      <c r="N359" s="52" t="str">
        <f>+IFERROR(VLOOKUP(#REF!&amp;"-"&amp;ROW()-109,[1]ワークシート!$F$2:$BW$498,21,0),"")</f>
        <v/>
      </c>
      <c r="O359" s="62"/>
      <c r="P359" s="66" t="str">
        <f>+IFERROR(VLOOKUP(#REF!&amp;"-"&amp;ROW()-109,[1]ワークシート!$F$2:$BW$498,22,0),"")</f>
        <v/>
      </c>
      <c r="Q359" s="66"/>
      <c r="R359" s="71" t="str">
        <f>+IFERROR(VLOOKUP(#REF!&amp;"-"&amp;ROW()-109,[1]ワークシート!$F$2:$BW$498,52,0),"")</f>
        <v/>
      </c>
      <c r="S359" s="71"/>
      <c r="T359" s="71"/>
      <c r="U359" s="66" t="str">
        <f>+IFERROR(VLOOKUP(#REF!&amp;"-"&amp;ROW()-109,[1]ワークシート!$F$2:$BW$498,57,0),"")</f>
        <v/>
      </c>
      <c r="V359" s="66"/>
      <c r="W359" s="66" t="str">
        <f>+IFERROR(VLOOKUP(#REF!&amp;"-"&amp;ROW()-109,[1]ワークシート!$F$2:$BW$498,58,0),"")</f>
        <v/>
      </c>
      <c r="X359" s="66"/>
      <c r="Y359" s="66"/>
      <c r="Z359" s="45" t="str">
        <f t="shared" si="12"/>
        <v/>
      </c>
      <c r="AA359" s="45"/>
      <c r="AB359" s="8" t="str">
        <f>+IFERROR(IF(VLOOKUP(#REF!&amp;"-"&amp;ROW()-109,[1]ワークシート!$F$2:$BW$498,10,0)="","",VLOOKUP(#REF!&amp;"-"&amp;ROW()-109,[1]ワークシート!$F$2:$BW$498,10,0)),"")</f>
        <v/>
      </c>
      <c r="AC359" s="18"/>
      <c r="AD359" s="126" t="str">
        <f>+IFERROR(VLOOKUP(#REF!&amp;"-"&amp;ROW()-109,[1]ワークシート!$F$2:$BW$498,62,0),"")</f>
        <v/>
      </c>
      <c r="AE359" s="126"/>
      <c r="AF359" s="45" t="str">
        <f t="shared" si="13"/>
        <v/>
      </c>
      <c r="AG359" s="45"/>
      <c r="AH359" s="45" t="str">
        <f>+IFERROR(IF(VLOOKUP(#REF!&amp;"-"&amp;ROW()-109,[1]ワークシート!$F$2:$BW$498,63,0)="","",VLOOKUP(#REF!&amp;"-"&amp;ROW()-109,[1]ワークシート!$F$2:$BW$498,63,0)),"")</f>
        <v/>
      </c>
      <c r="AI359" s="45"/>
      <c r="AK359" s="135">
        <v>279</v>
      </c>
      <c r="AL359" s="135" t="str">
        <f t="shared" si="14"/>
        <v>279</v>
      </c>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row>
    <row r="360" spans="1:71" ht="35.1" hidden="1" customHeight="1">
      <c r="A360" s="2"/>
      <c r="B360" s="8" t="str">
        <f>+IFERROR(VLOOKUP(#REF!&amp;"-"&amp;ROW()-109,[1]ワークシート!$F$2:$BW$498,6,0),"")</f>
        <v/>
      </c>
      <c r="C360" s="18"/>
      <c r="D360" s="8" t="str">
        <f>+IFERROR(IF(VLOOKUP(#REF!&amp;"-"&amp;ROW()-109,[1]ワークシート!$F$2:$BW$498,7,0)="","",VLOOKUP(#REF!&amp;"-"&amp;ROW()-109,[1]ワークシート!$F$2:$BW$498,7,0)),"")</f>
        <v/>
      </c>
      <c r="E360" s="18"/>
      <c r="F360" s="8" t="str">
        <f>+IFERROR(VLOOKUP(#REF!&amp;"-"&amp;ROW()-109,[1]ワークシート!$F$2:$BW$498,8,0),"")</f>
        <v/>
      </c>
      <c r="G360" s="18"/>
      <c r="H360" s="45" t="str">
        <f>+IFERROR(VLOOKUP(#REF!&amp;"-"&amp;ROW()-109,[1]ワークシート!$F$2:$BW$498,9,0),"")</f>
        <v/>
      </c>
      <c r="I36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60" s="49"/>
      <c r="K360" s="8" t="str">
        <f>+IFERROR(VLOOKUP(#REF!&amp;"-"&amp;ROW()-109,[1]ワークシート!$F$2:$BW$498,16,0),"")</f>
        <v/>
      </c>
      <c r="L360" s="29"/>
      <c r="M360" s="18"/>
      <c r="N360" s="52" t="str">
        <f>+IFERROR(VLOOKUP(#REF!&amp;"-"&amp;ROW()-109,[1]ワークシート!$F$2:$BW$498,21,0),"")</f>
        <v/>
      </c>
      <c r="O360" s="62"/>
      <c r="P360" s="66" t="str">
        <f>+IFERROR(VLOOKUP(#REF!&amp;"-"&amp;ROW()-109,[1]ワークシート!$F$2:$BW$498,22,0),"")</f>
        <v/>
      </c>
      <c r="Q360" s="66"/>
      <c r="R360" s="71" t="str">
        <f>+IFERROR(VLOOKUP(#REF!&amp;"-"&amp;ROW()-109,[1]ワークシート!$F$2:$BW$498,52,0),"")</f>
        <v/>
      </c>
      <c r="S360" s="71"/>
      <c r="T360" s="71"/>
      <c r="U360" s="66" t="str">
        <f>+IFERROR(VLOOKUP(#REF!&amp;"-"&amp;ROW()-109,[1]ワークシート!$F$2:$BW$498,57,0),"")</f>
        <v/>
      </c>
      <c r="V360" s="66"/>
      <c r="W360" s="66" t="str">
        <f>+IFERROR(VLOOKUP(#REF!&amp;"-"&amp;ROW()-109,[1]ワークシート!$F$2:$BW$498,58,0),"")</f>
        <v/>
      </c>
      <c r="X360" s="66"/>
      <c r="Y360" s="66"/>
      <c r="Z360" s="45" t="str">
        <f t="shared" si="12"/>
        <v/>
      </c>
      <c r="AA360" s="45"/>
      <c r="AB360" s="8" t="str">
        <f>+IFERROR(IF(VLOOKUP(#REF!&amp;"-"&amp;ROW()-109,[1]ワークシート!$F$2:$BW$498,10,0)="","",VLOOKUP(#REF!&amp;"-"&amp;ROW()-109,[1]ワークシート!$F$2:$BW$498,10,0)),"")</f>
        <v/>
      </c>
      <c r="AC360" s="18"/>
      <c r="AD360" s="126" t="str">
        <f>+IFERROR(VLOOKUP(#REF!&amp;"-"&amp;ROW()-109,[1]ワークシート!$F$2:$BW$498,62,0),"")</f>
        <v/>
      </c>
      <c r="AE360" s="126"/>
      <c r="AF360" s="45" t="str">
        <f t="shared" si="13"/>
        <v/>
      </c>
      <c r="AG360" s="45"/>
      <c r="AH360" s="45" t="str">
        <f>+IFERROR(IF(VLOOKUP(#REF!&amp;"-"&amp;ROW()-109,[1]ワークシート!$F$2:$BW$498,63,0)="","",VLOOKUP(#REF!&amp;"-"&amp;ROW()-109,[1]ワークシート!$F$2:$BW$498,63,0)),"")</f>
        <v/>
      </c>
      <c r="AI360" s="45"/>
      <c r="AK360" s="135">
        <v>280</v>
      </c>
      <c r="AL360" s="135" t="str">
        <f t="shared" si="14"/>
        <v>280</v>
      </c>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row>
    <row r="361" spans="1:71" ht="35.1" hidden="1" customHeight="1">
      <c r="A361" s="2"/>
      <c r="B361" s="8" t="str">
        <f>+IFERROR(VLOOKUP(#REF!&amp;"-"&amp;ROW()-109,[1]ワークシート!$F$2:$BW$498,6,0),"")</f>
        <v/>
      </c>
      <c r="C361" s="18"/>
      <c r="D361" s="8" t="str">
        <f>+IFERROR(IF(VLOOKUP(#REF!&amp;"-"&amp;ROW()-109,[1]ワークシート!$F$2:$BW$498,7,0)="","",VLOOKUP(#REF!&amp;"-"&amp;ROW()-109,[1]ワークシート!$F$2:$BW$498,7,0)),"")</f>
        <v/>
      </c>
      <c r="E361" s="18"/>
      <c r="F361" s="8" t="str">
        <f>+IFERROR(VLOOKUP(#REF!&amp;"-"&amp;ROW()-109,[1]ワークシート!$F$2:$BW$498,8,0),"")</f>
        <v/>
      </c>
      <c r="G361" s="18"/>
      <c r="H361" s="45" t="str">
        <f>+IFERROR(VLOOKUP(#REF!&amp;"-"&amp;ROW()-109,[1]ワークシート!$F$2:$BW$498,9,0),"")</f>
        <v/>
      </c>
      <c r="I36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61" s="49"/>
      <c r="K361" s="8" t="str">
        <f>+IFERROR(VLOOKUP(#REF!&amp;"-"&amp;ROW()-109,[1]ワークシート!$F$2:$BW$498,16,0),"")</f>
        <v/>
      </c>
      <c r="L361" s="29"/>
      <c r="M361" s="18"/>
      <c r="N361" s="52" t="str">
        <f>+IFERROR(VLOOKUP(#REF!&amp;"-"&amp;ROW()-109,[1]ワークシート!$F$2:$BW$498,21,0),"")</f>
        <v/>
      </c>
      <c r="O361" s="62"/>
      <c r="P361" s="66" t="str">
        <f>+IFERROR(VLOOKUP(#REF!&amp;"-"&amp;ROW()-109,[1]ワークシート!$F$2:$BW$498,22,0),"")</f>
        <v/>
      </c>
      <c r="Q361" s="66"/>
      <c r="R361" s="71" t="str">
        <f>+IFERROR(VLOOKUP(#REF!&amp;"-"&amp;ROW()-109,[1]ワークシート!$F$2:$BW$498,52,0),"")</f>
        <v/>
      </c>
      <c r="S361" s="71"/>
      <c r="T361" s="71"/>
      <c r="U361" s="66" t="str">
        <f>+IFERROR(VLOOKUP(#REF!&amp;"-"&amp;ROW()-109,[1]ワークシート!$F$2:$BW$498,57,0),"")</f>
        <v/>
      </c>
      <c r="V361" s="66"/>
      <c r="W361" s="66" t="str">
        <f>+IFERROR(VLOOKUP(#REF!&amp;"-"&amp;ROW()-109,[1]ワークシート!$F$2:$BW$498,58,0),"")</f>
        <v/>
      </c>
      <c r="X361" s="66"/>
      <c r="Y361" s="66"/>
      <c r="Z361" s="45" t="str">
        <f t="shared" si="12"/>
        <v/>
      </c>
      <c r="AA361" s="45"/>
      <c r="AB361" s="8" t="str">
        <f>+IFERROR(IF(VLOOKUP(#REF!&amp;"-"&amp;ROW()-109,[1]ワークシート!$F$2:$BW$498,10,0)="","",VLOOKUP(#REF!&amp;"-"&amp;ROW()-109,[1]ワークシート!$F$2:$BW$498,10,0)),"")</f>
        <v/>
      </c>
      <c r="AC361" s="18"/>
      <c r="AD361" s="126" t="str">
        <f>+IFERROR(VLOOKUP(#REF!&amp;"-"&amp;ROW()-109,[1]ワークシート!$F$2:$BW$498,62,0),"")</f>
        <v/>
      </c>
      <c r="AE361" s="126"/>
      <c r="AF361" s="45" t="str">
        <f t="shared" si="13"/>
        <v/>
      </c>
      <c r="AG361" s="45"/>
      <c r="AH361" s="45" t="str">
        <f>+IFERROR(IF(VLOOKUP(#REF!&amp;"-"&amp;ROW()-109,[1]ワークシート!$F$2:$BW$498,63,0)="","",VLOOKUP(#REF!&amp;"-"&amp;ROW()-109,[1]ワークシート!$F$2:$BW$498,63,0)),"")</f>
        <v/>
      </c>
      <c r="AI361" s="45"/>
      <c r="AK361" s="135">
        <v>281</v>
      </c>
      <c r="AL361" s="135" t="str">
        <f t="shared" si="14"/>
        <v>281</v>
      </c>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row>
    <row r="362" spans="1:71" ht="35.1" hidden="1" customHeight="1">
      <c r="A362" s="2"/>
      <c r="B362" s="8" t="str">
        <f>+IFERROR(VLOOKUP(#REF!&amp;"-"&amp;ROW()-109,[1]ワークシート!$F$2:$BW$498,6,0),"")</f>
        <v/>
      </c>
      <c r="C362" s="18"/>
      <c r="D362" s="8" t="str">
        <f>+IFERROR(IF(VLOOKUP(#REF!&amp;"-"&amp;ROW()-109,[1]ワークシート!$F$2:$BW$498,7,0)="","",VLOOKUP(#REF!&amp;"-"&amp;ROW()-109,[1]ワークシート!$F$2:$BW$498,7,0)),"")</f>
        <v/>
      </c>
      <c r="E362" s="18"/>
      <c r="F362" s="8" t="str">
        <f>+IFERROR(VLOOKUP(#REF!&amp;"-"&amp;ROW()-109,[1]ワークシート!$F$2:$BW$498,8,0),"")</f>
        <v/>
      </c>
      <c r="G362" s="18"/>
      <c r="H362" s="45" t="str">
        <f>+IFERROR(VLOOKUP(#REF!&amp;"-"&amp;ROW()-109,[1]ワークシート!$F$2:$BW$498,9,0),"")</f>
        <v/>
      </c>
      <c r="I36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62" s="49"/>
      <c r="K362" s="8" t="str">
        <f>+IFERROR(VLOOKUP(#REF!&amp;"-"&amp;ROW()-109,[1]ワークシート!$F$2:$BW$498,16,0),"")</f>
        <v/>
      </c>
      <c r="L362" s="29"/>
      <c r="M362" s="18"/>
      <c r="N362" s="52" t="str">
        <f>+IFERROR(VLOOKUP(#REF!&amp;"-"&amp;ROW()-109,[1]ワークシート!$F$2:$BW$498,21,0),"")</f>
        <v/>
      </c>
      <c r="O362" s="62"/>
      <c r="P362" s="66" t="str">
        <f>+IFERROR(VLOOKUP(#REF!&amp;"-"&amp;ROW()-109,[1]ワークシート!$F$2:$BW$498,22,0),"")</f>
        <v/>
      </c>
      <c r="Q362" s="66"/>
      <c r="R362" s="71" t="str">
        <f>+IFERROR(VLOOKUP(#REF!&amp;"-"&amp;ROW()-109,[1]ワークシート!$F$2:$BW$498,52,0),"")</f>
        <v/>
      </c>
      <c r="S362" s="71"/>
      <c r="T362" s="71"/>
      <c r="U362" s="66" t="str">
        <f>+IFERROR(VLOOKUP(#REF!&amp;"-"&amp;ROW()-109,[1]ワークシート!$F$2:$BW$498,57,0),"")</f>
        <v/>
      </c>
      <c r="V362" s="66"/>
      <c r="W362" s="66" t="str">
        <f>+IFERROR(VLOOKUP(#REF!&amp;"-"&amp;ROW()-109,[1]ワークシート!$F$2:$BW$498,58,0),"")</f>
        <v/>
      </c>
      <c r="X362" s="66"/>
      <c r="Y362" s="66"/>
      <c r="Z362" s="45" t="str">
        <f t="shared" si="12"/>
        <v/>
      </c>
      <c r="AA362" s="45"/>
      <c r="AB362" s="8" t="str">
        <f>+IFERROR(IF(VLOOKUP(#REF!&amp;"-"&amp;ROW()-109,[1]ワークシート!$F$2:$BW$498,10,0)="","",VLOOKUP(#REF!&amp;"-"&amp;ROW()-109,[1]ワークシート!$F$2:$BW$498,10,0)),"")</f>
        <v/>
      </c>
      <c r="AC362" s="18"/>
      <c r="AD362" s="126" t="str">
        <f>+IFERROR(VLOOKUP(#REF!&amp;"-"&amp;ROW()-109,[1]ワークシート!$F$2:$BW$498,62,0),"")</f>
        <v/>
      </c>
      <c r="AE362" s="126"/>
      <c r="AF362" s="45" t="str">
        <f t="shared" si="13"/>
        <v/>
      </c>
      <c r="AG362" s="45"/>
      <c r="AH362" s="45" t="str">
        <f>+IFERROR(IF(VLOOKUP(#REF!&amp;"-"&amp;ROW()-109,[1]ワークシート!$F$2:$BW$498,63,0)="","",VLOOKUP(#REF!&amp;"-"&amp;ROW()-109,[1]ワークシート!$F$2:$BW$498,63,0)),"")</f>
        <v/>
      </c>
      <c r="AI362" s="45"/>
      <c r="AK362" s="135">
        <v>282</v>
      </c>
      <c r="AL362" s="135" t="str">
        <f t="shared" si="14"/>
        <v>282</v>
      </c>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row>
    <row r="363" spans="1:71" ht="35.1" hidden="1" customHeight="1">
      <c r="A363" s="2"/>
      <c r="B363" s="8" t="str">
        <f>+IFERROR(VLOOKUP(#REF!&amp;"-"&amp;ROW()-109,[1]ワークシート!$F$2:$BW$498,6,0),"")</f>
        <v/>
      </c>
      <c r="C363" s="18"/>
      <c r="D363" s="8" t="str">
        <f>+IFERROR(IF(VLOOKUP(#REF!&amp;"-"&amp;ROW()-109,[1]ワークシート!$F$2:$BW$498,7,0)="","",VLOOKUP(#REF!&amp;"-"&amp;ROW()-109,[1]ワークシート!$F$2:$BW$498,7,0)),"")</f>
        <v/>
      </c>
      <c r="E363" s="18"/>
      <c r="F363" s="8" t="str">
        <f>+IFERROR(VLOOKUP(#REF!&amp;"-"&amp;ROW()-109,[1]ワークシート!$F$2:$BW$498,8,0),"")</f>
        <v/>
      </c>
      <c r="G363" s="18"/>
      <c r="H363" s="45" t="str">
        <f>+IFERROR(VLOOKUP(#REF!&amp;"-"&amp;ROW()-109,[1]ワークシート!$F$2:$BW$498,9,0),"")</f>
        <v/>
      </c>
      <c r="I36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63" s="49"/>
      <c r="K363" s="8" t="str">
        <f>+IFERROR(VLOOKUP(#REF!&amp;"-"&amp;ROW()-109,[1]ワークシート!$F$2:$BW$498,16,0),"")</f>
        <v/>
      </c>
      <c r="L363" s="29"/>
      <c r="M363" s="18"/>
      <c r="N363" s="52" t="str">
        <f>+IFERROR(VLOOKUP(#REF!&amp;"-"&amp;ROW()-109,[1]ワークシート!$F$2:$BW$498,21,0),"")</f>
        <v/>
      </c>
      <c r="O363" s="62"/>
      <c r="P363" s="66" t="str">
        <f>+IFERROR(VLOOKUP(#REF!&amp;"-"&amp;ROW()-109,[1]ワークシート!$F$2:$BW$498,22,0),"")</f>
        <v/>
      </c>
      <c r="Q363" s="66"/>
      <c r="R363" s="71" t="str">
        <f>+IFERROR(VLOOKUP(#REF!&amp;"-"&amp;ROW()-109,[1]ワークシート!$F$2:$BW$498,52,0),"")</f>
        <v/>
      </c>
      <c r="S363" s="71"/>
      <c r="T363" s="71"/>
      <c r="U363" s="66" t="str">
        <f>+IFERROR(VLOOKUP(#REF!&amp;"-"&amp;ROW()-109,[1]ワークシート!$F$2:$BW$498,57,0),"")</f>
        <v/>
      </c>
      <c r="V363" s="66"/>
      <c r="W363" s="66" t="str">
        <f>+IFERROR(VLOOKUP(#REF!&amp;"-"&amp;ROW()-109,[1]ワークシート!$F$2:$BW$498,58,0),"")</f>
        <v/>
      </c>
      <c r="X363" s="66"/>
      <c r="Y363" s="66"/>
      <c r="Z363" s="45" t="str">
        <f t="shared" si="12"/>
        <v/>
      </c>
      <c r="AA363" s="45"/>
      <c r="AB363" s="8" t="str">
        <f>+IFERROR(IF(VLOOKUP(#REF!&amp;"-"&amp;ROW()-109,[1]ワークシート!$F$2:$BW$498,10,0)="","",VLOOKUP(#REF!&amp;"-"&amp;ROW()-109,[1]ワークシート!$F$2:$BW$498,10,0)),"")</f>
        <v/>
      </c>
      <c r="AC363" s="18"/>
      <c r="AD363" s="126" t="str">
        <f>+IFERROR(VLOOKUP(#REF!&amp;"-"&amp;ROW()-109,[1]ワークシート!$F$2:$BW$498,62,0),"")</f>
        <v/>
      </c>
      <c r="AE363" s="126"/>
      <c r="AF363" s="45" t="str">
        <f t="shared" si="13"/>
        <v/>
      </c>
      <c r="AG363" s="45"/>
      <c r="AH363" s="45" t="str">
        <f>+IFERROR(IF(VLOOKUP(#REF!&amp;"-"&amp;ROW()-109,[1]ワークシート!$F$2:$BW$498,63,0)="","",VLOOKUP(#REF!&amp;"-"&amp;ROW()-109,[1]ワークシート!$F$2:$BW$498,63,0)),"")</f>
        <v/>
      </c>
      <c r="AI363" s="45"/>
      <c r="AK363" s="135">
        <v>283</v>
      </c>
      <c r="AL363" s="135" t="str">
        <f t="shared" si="14"/>
        <v>283</v>
      </c>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row>
    <row r="364" spans="1:71" ht="35.1" hidden="1" customHeight="1">
      <c r="A364" s="2"/>
      <c r="B364" s="8" t="str">
        <f>+IFERROR(VLOOKUP(#REF!&amp;"-"&amp;ROW()-109,[1]ワークシート!$F$2:$BW$498,6,0),"")</f>
        <v/>
      </c>
      <c r="C364" s="18"/>
      <c r="D364" s="8" t="str">
        <f>+IFERROR(IF(VLOOKUP(#REF!&amp;"-"&amp;ROW()-109,[1]ワークシート!$F$2:$BW$498,7,0)="","",VLOOKUP(#REF!&amp;"-"&amp;ROW()-109,[1]ワークシート!$F$2:$BW$498,7,0)),"")</f>
        <v/>
      </c>
      <c r="E364" s="18"/>
      <c r="F364" s="8" t="str">
        <f>+IFERROR(VLOOKUP(#REF!&amp;"-"&amp;ROW()-109,[1]ワークシート!$F$2:$BW$498,8,0),"")</f>
        <v/>
      </c>
      <c r="G364" s="18"/>
      <c r="H364" s="45" t="str">
        <f>+IFERROR(VLOOKUP(#REF!&amp;"-"&amp;ROW()-109,[1]ワークシート!$F$2:$BW$498,9,0),"")</f>
        <v/>
      </c>
      <c r="I36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64" s="49"/>
      <c r="K364" s="8" t="str">
        <f>+IFERROR(VLOOKUP(#REF!&amp;"-"&amp;ROW()-109,[1]ワークシート!$F$2:$BW$498,16,0),"")</f>
        <v/>
      </c>
      <c r="L364" s="29"/>
      <c r="M364" s="18"/>
      <c r="N364" s="52" t="str">
        <f>+IFERROR(VLOOKUP(#REF!&amp;"-"&amp;ROW()-109,[1]ワークシート!$F$2:$BW$498,21,0),"")</f>
        <v/>
      </c>
      <c r="O364" s="62"/>
      <c r="P364" s="66" t="str">
        <f>+IFERROR(VLOOKUP(#REF!&amp;"-"&amp;ROW()-109,[1]ワークシート!$F$2:$BW$498,22,0),"")</f>
        <v/>
      </c>
      <c r="Q364" s="66"/>
      <c r="R364" s="71" t="str">
        <f>+IFERROR(VLOOKUP(#REF!&amp;"-"&amp;ROW()-109,[1]ワークシート!$F$2:$BW$498,52,0),"")</f>
        <v/>
      </c>
      <c r="S364" s="71"/>
      <c r="T364" s="71"/>
      <c r="U364" s="66" t="str">
        <f>+IFERROR(VLOOKUP(#REF!&amp;"-"&amp;ROW()-109,[1]ワークシート!$F$2:$BW$498,57,0),"")</f>
        <v/>
      </c>
      <c r="V364" s="66"/>
      <c r="W364" s="66" t="str">
        <f>+IFERROR(VLOOKUP(#REF!&amp;"-"&amp;ROW()-109,[1]ワークシート!$F$2:$BW$498,58,0),"")</f>
        <v/>
      </c>
      <c r="X364" s="66"/>
      <c r="Y364" s="66"/>
      <c r="Z364" s="45" t="str">
        <f t="shared" si="12"/>
        <v/>
      </c>
      <c r="AA364" s="45"/>
      <c r="AB364" s="8" t="str">
        <f>+IFERROR(IF(VLOOKUP(#REF!&amp;"-"&amp;ROW()-109,[1]ワークシート!$F$2:$BW$498,10,0)="","",VLOOKUP(#REF!&amp;"-"&amp;ROW()-109,[1]ワークシート!$F$2:$BW$498,10,0)),"")</f>
        <v/>
      </c>
      <c r="AC364" s="18"/>
      <c r="AD364" s="126" t="str">
        <f>+IFERROR(VLOOKUP(#REF!&amp;"-"&amp;ROW()-109,[1]ワークシート!$F$2:$BW$498,62,0),"")</f>
        <v/>
      </c>
      <c r="AE364" s="126"/>
      <c r="AF364" s="45" t="str">
        <f t="shared" si="13"/>
        <v/>
      </c>
      <c r="AG364" s="45"/>
      <c r="AH364" s="45" t="str">
        <f>+IFERROR(IF(VLOOKUP(#REF!&amp;"-"&amp;ROW()-109,[1]ワークシート!$F$2:$BW$498,63,0)="","",VLOOKUP(#REF!&amp;"-"&amp;ROW()-109,[1]ワークシート!$F$2:$BW$498,63,0)),"")</f>
        <v/>
      </c>
      <c r="AI364" s="45"/>
      <c r="AK364" s="135">
        <v>284</v>
      </c>
      <c r="AL364" s="135" t="str">
        <f t="shared" si="14"/>
        <v>284</v>
      </c>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row>
    <row r="365" spans="1:71" ht="35.1" hidden="1" customHeight="1">
      <c r="A365" s="2"/>
      <c r="B365" s="8" t="str">
        <f>+IFERROR(VLOOKUP(#REF!&amp;"-"&amp;ROW()-109,[1]ワークシート!$F$2:$BW$498,6,0),"")</f>
        <v/>
      </c>
      <c r="C365" s="18"/>
      <c r="D365" s="8" t="str">
        <f>+IFERROR(IF(VLOOKUP(#REF!&amp;"-"&amp;ROW()-109,[1]ワークシート!$F$2:$BW$498,7,0)="","",VLOOKUP(#REF!&amp;"-"&amp;ROW()-109,[1]ワークシート!$F$2:$BW$498,7,0)),"")</f>
        <v/>
      </c>
      <c r="E365" s="18"/>
      <c r="F365" s="8" t="str">
        <f>+IFERROR(VLOOKUP(#REF!&amp;"-"&amp;ROW()-109,[1]ワークシート!$F$2:$BW$498,8,0),"")</f>
        <v/>
      </c>
      <c r="G365" s="18"/>
      <c r="H365" s="45" t="str">
        <f>+IFERROR(VLOOKUP(#REF!&amp;"-"&amp;ROW()-109,[1]ワークシート!$F$2:$BW$498,9,0),"")</f>
        <v/>
      </c>
      <c r="I36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65" s="49"/>
      <c r="K365" s="8" t="str">
        <f>+IFERROR(VLOOKUP(#REF!&amp;"-"&amp;ROW()-109,[1]ワークシート!$F$2:$BW$498,16,0),"")</f>
        <v/>
      </c>
      <c r="L365" s="29"/>
      <c r="M365" s="18"/>
      <c r="N365" s="52" t="str">
        <f>+IFERROR(VLOOKUP(#REF!&amp;"-"&amp;ROW()-109,[1]ワークシート!$F$2:$BW$498,21,0),"")</f>
        <v/>
      </c>
      <c r="O365" s="62"/>
      <c r="P365" s="66" t="str">
        <f>+IFERROR(VLOOKUP(#REF!&amp;"-"&amp;ROW()-109,[1]ワークシート!$F$2:$BW$498,22,0),"")</f>
        <v/>
      </c>
      <c r="Q365" s="66"/>
      <c r="R365" s="71" t="str">
        <f>+IFERROR(VLOOKUP(#REF!&amp;"-"&amp;ROW()-109,[1]ワークシート!$F$2:$BW$498,52,0),"")</f>
        <v/>
      </c>
      <c r="S365" s="71"/>
      <c r="T365" s="71"/>
      <c r="U365" s="66" t="str">
        <f>+IFERROR(VLOOKUP(#REF!&amp;"-"&amp;ROW()-109,[1]ワークシート!$F$2:$BW$498,57,0),"")</f>
        <v/>
      </c>
      <c r="V365" s="66"/>
      <c r="W365" s="66" t="str">
        <f>+IFERROR(VLOOKUP(#REF!&amp;"-"&amp;ROW()-109,[1]ワークシート!$F$2:$BW$498,58,0),"")</f>
        <v/>
      </c>
      <c r="X365" s="66"/>
      <c r="Y365" s="66"/>
      <c r="Z365" s="45" t="str">
        <f t="shared" si="12"/>
        <v/>
      </c>
      <c r="AA365" s="45"/>
      <c r="AB365" s="8" t="str">
        <f>+IFERROR(IF(VLOOKUP(#REF!&amp;"-"&amp;ROW()-109,[1]ワークシート!$F$2:$BW$498,10,0)="","",VLOOKUP(#REF!&amp;"-"&amp;ROW()-109,[1]ワークシート!$F$2:$BW$498,10,0)),"")</f>
        <v/>
      </c>
      <c r="AC365" s="18"/>
      <c r="AD365" s="126" t="str">
        <f>+IFERROR(VLOOKUP(#REF!&amp;"-"&amp;ROW()-109,[1]ワークシート!$F$2:$BW$498,62,0),"")</f>
        <v/>
      </c>
      <c r="AE365" s="126"/>
      <c r="AF365" s="45" t="str">
        <f t="shared" si="13"/>
        <v/>
      </c>
      <c r="AG365" s="45"/>
      <c r="AH365" s="45" t="str">
        <f>+IFERROR(IF(VLOOKUP(#REF!&amp;"-"&amp;ROW()-109,[1]ワークシート!$F$2:$BW$498,63,0)="","",VLOOKUP(#REF!&amp;"-"&amp;ROW()-109,[1]ワークシート!$F$2:$BW$498,63,0)),"")</f>
        <v/>
      </c>
      <c r="AI365" s="45"/>
      <c r="AK365" s="135">
        <v>285</v>
      </c>
      <c r="AL365" s="135" t="str">
        <f t="shared" si="14"/>
        <v>285</v>
      </c>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row>
    <row r="366" spans="1:71" ht="35.1" hidden="1" customHeight="1">
      <c r="A366" s="2"/>
      <c r="B366" s="8" t="str">
        <f>+IFERROR(VLOOKUP(#REF!&amp;"-"&amp;ROW()-109,[1]ワークシート!$F$2:$BW$498,6,0),"")</f>
        <v/>
      </c>
      <c r="C366" s="18"/>
      <c r="D366" s="8" t="str">
        <f>+IFERROR(IF(VLOOKUP(#REF!&amp;"-"&amp;ROW()-109,[1]ワークシート!$F$2:$BW$498,7,0)="","",VLOOKUP(#REF!&amp;"-"&amp;ROW()-109,[1]ワークシート!$F$2:$BW$498,7,0)),"")</f>
        <v/>
      </c>
      <c r="E366" s="18"/>
      <c r="F366" s="8" t="str">
        <f>+IFERROR(VLOOKUP(#REF!&amp;"-"&amp;ROW()-109,[1]ワークシート!$F$2:$BW$498,8,0),"")</f>
        <v/>
      </c>
      <c r="G366" s="18"/>
      <c r="H366" s="45" t="str">
        <f>+IFERROR(VLOOKUP(#REF!&amp;"-"&amp;ROW()-109,[1]ワークシート!$F$2:$BW$498,9,0),"")</f>
        <v/>
      </c>
      <c r="I36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66" s="49"/>
      <c r="K366" s="8" t="str">
        <f>+IFERROR(VLOOKUP(#REF!&amp;"-"&amp;ROW()-109,[1]ワークシート!$F$2:$BW$498,16,0),"")</f>
        <v/>
      </c>
      <c r="L366" s="29"/>
      <c r="M366" s="18"/>
      <c r="N366" s="52" t="str">
        <f>+IFERROR(VLOOKUP(#REF!&amp;"-"&amp;ROW()-109,[1]ワークシート!$F$2:$BW$498,21,0),"")</f>
        <v/>
      </c>
      <c r="O366" s="62"/>
      <c r="P366" s="66" t="str">
        <f>+IFERROR(VLOOKUP(#REF!&amp;"-"&amp;ROW()-109,[1]ワークシート!$F$2:$BW$498,22,0),"")</f>
        <v/>
      </c>
      <c r="Q366" s="66"/>
      <c r="R366" s="71" t="str">
        <f>+IFERROR(VLOOKUP(#REF!&amp;"-"&amp;ROW()-109,[1]ワークシート!$F$2:$BW$498,52,0),"")</f>
        <v/>
      </c>
      <c r="S366" s="71"/>
      <c r="T366" s="71"/>
      <c r="U366" s="66" t="str">
        <f>+IFERROR(VLOOKUP(#REF!&amp;"-"&amp;ROW()-109,[1]ワークシート!$F$2:$BW$498,57,0),"")</f>
        <v/>
      </c>
      <c r="V366" s="66"/>
      <c r="W366" s="66" t="str">
        <f>+IFERROR(VLOOKUP(#REF!&amp;"-"&amp;ROW()-109,[1]ワークシート!$F$2:$BW$498,58,0),"")</f>
        <v/>
      </c>
      <c r="X366" s="66"/>
      <c r="Y366" s="66"/>
      <c r="Z366" s="45" t="str">
        <f t="shared" si="12"/>
        <v/>
      </c>
      <c r="AA366" s="45"/>
      <c r="AB366" s="8" t="str">
        <f>+IFERROR(IF(VLOOKUP(#REF!&amp;"-"&amp;ROW()-109,[1]ワークシート!$F$2:$BW$498,10,0)="","",VLOOKUP(#REF!&amp;"-"&amp;ROW()-109,[1]ワークシート!$F$2:$BW$498,10,0)),"")</f>
        <v/>
      </c>
      <c r="AC366" s="18"/>
      <c r="AD366" s="126" t="str">
        <f>+IFERROR(VLOOKUP(#REF!&amp;"-"&amp;ROW()-109,[1]ワークシート!$F$2:$BW$498,62,0),"")</f>
        <v/>
      </c>
      <c r="AE366" s="126"/>
      <c r="AF366" s="45" t="str">
        <f t="shared" si="13"/>
        <v/>
      </c>
      <c r="AG366" s="45"/>
      <c r="AH366" s="45" t="str">
        <f>+IFERROR(IF(VLOOKUP(#REF!&amp;"-"&amp;ROW()-109,[1]ワークシート!$F$2:$BW$498,63,0)="","",VLOOKUP(#REF!&amp;"-"&amp;ROW()-109,[1]ワークシート!$F$2:$BW$498,63,0)),"")</f>
        <v/>
      </c>
      <c r="AI366" s="45"/>
      <c r="AK366" s="135">
        <v>286</v>
      </c>
      <c r="AL366" s="135" t="str">
        <f t="shared" si="14"/>
        <v>286</v>
      </c>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row>
    <row r="367" spans="1:71" ht="35.1" hidden="1" customHeight="1">
      <c r="A367" s="2"/>
      <c r="B367" s="8" t="str">
        <f>+IFERROR(VLOOKUP(#REF!&amp;"-"&amp;ROW()-109,[1]ワークシート!$F$2:$BW$498,6,0),"")</f>
        <v/>
      </c>
      <c r="C367" s="18"/>
      <c r="D367" s="8" t="str">
        <f>+IFERROR(IF(VLOOKUP(#REF!&amp;"-"&amp;ROW()-109,[1]ワークシート!$F$2:$BW$498,7,0)="","",VLOOKUP(#REF!&amp;"-"&amp;ROW()-109,[1]ワークシート!$F$2:$BW$498,7,0)),"")</f>
        <v/>
      </c>
      <c r="E367" s="18"/>
      <c r="F367" s="8" t="str">
        <f>+IFERROR(VLOOKUP(#REF!&amp;"-"&amp;ROW()-109,[1]ワークシート!$F$2:$BW$498,8,0),"")</f>
        <v/>
      </c>
      <c r="G367" s="18"/>
      <c r="H367" s="45" t="str">
        <f>+IFERROR(VLOOKUP(#REF!&amp;"-"&amp;ROW()-109,[1]ワークシート!$F$2:$BW$498,9,0),"")</f>
        <v/>
      </c>
      <c r="I36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67" s="49"/>
      <c r="K367" s="8" t="str">
        <f>+IFERROR(VLOOKUP(#REF!&amp;"-"&amp;ROW()-109,[1]ワークシート!$F$2:$BW$498,16,0),"")</f>
        <v/>
      </c>
      <c r="L367" s="29"/>
      <c r="M367" s="18"/>
      <c r="N367" s="52" t="str">
        <f>+IFERROR(VLOOKUP(#REF!&amp;"-"&amp;ROW()-109,[1]ワークシート!$F$2:$BW$498,21,0),"")</f>
        <v/>
      </c>
      <c r="O367" s="62"/>
      <c r="P367" s="66" t="str">
        <f>+IFERROR(VLOOKUP(#REF!&amp;"-"&amp;ROW()-109,[1]ワークシート!$F$2:$BW$498,22,0),"")</f>
        <v/>
      </c>
      <c r="Q367" s="66"/>
      <c r="R367" s="71" t="str">
        <f>+IFERROR(VLOOKUP(#REF!&amp;"-"&amp;ROW()-109,[1]ワークシート!$F$2:$BW$498,52,0),"")</f>
        <v/>
      </c>
      <c r="S367" s="71"/>
      <c r="T367" s="71"/>
      <c r="U367" s="66" t="str">
        <f>+IFERROR(VLOOKUP(#REF!&amp;"-"&amp;ROW()-109,[1]ワークシート!$F$2:$BW$498,57,0),"")</f>
        <v/>
      </c>
      <c r="V367" s="66"/>
      <c r="W367" s="66" t="str">
        <f>+IFERROR(VLOOKUP(#REF!&amp;"-"&amp;ROW()-109,[1]ワークシート!$F$2:$BW$498,58,0),"")</f>
        <v/>
      </c>
      <c r="X367" s="66"/>
      <c r="Y367" s="66"/>
      <c r="Z367" s="45" t="str">
        <f t="shared" si="12"/>
        <v/>
      </c>
      <c r="AA367" s="45"/>
      <c r="AB367" s="8" t="str">
        <f>+IFERROR(IF(VLOOKUP(#REF!&amp;"-"&amp;ROW()-109,[1]ワークシート!$F$2:$BW$498,10,0)="","",VLOOKUP(#REF!&amp;"-"&amp;ROW()-109,[1]ワークシート!$F$2:$BW$498,10,0)),"")</f>
        <v/>
      </c>
      <c r="AC367" s="18"/>
      <c r="AD367" s="126" t="str">
        <f>+IFERROR(VLOOKUP(#REF!&amp;"-"&amp;ROW()-109,[1]ワークシート!$F$2:$BW$498,62,0),"")</f>
        <v/>
      </c>
      <c r="AE367" s="126"/>
      <c r="AF367" s="45" t="str">
        <f t="shared" si="13"/>
        <v/>
      </c>
      <c r="AG367" s="45"/>
      <c r="AH367" s="45" t="str">
        <f>+IFERROR(IF(VLOOKUP(#REF!&amp;"-"&amp;ROW()-109,[1]ワークシート!$F$2:$BW$498,63,0)="","",VLOOKUP(#REF!&amp;"-"&amp;ROW()-109,[1]ワークシート!$F$2:$BW$498,63,0)),"")</f>
        <v/>
      </c>
      <c r="AI367" s="45"/>
      <c r="AK367" s="135">
        <v>287</v>
      </c>
      <c r="AL367" s="135" t="str">
        <f t="shared" si="14"/>
        <v>287</v>
      </c>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row>
    <row r="368" spans="1:71" ht="35.1" hidden="1" customHeight="1">
      <c r="A368" s="2"/>
      <c r="B368" s="8" t="str">
        <f>+IFERROR(VLOOKUP(#REF!&amp;"-"&amp;ROW()-109,[1]ワークシート!$F$2:$BW$498,6,0),"")</f>
        <v/>
      </c>
      <c r="C368" s="18"/>
      <c r="D368" s="8" t="str">
        <f>+IFERROR(IF(VLOOKUP(#REF!&amp;"-"&amp;ROW()-109,[1]ワークシート!$F$2:$BW$498,7,0)="","",VLOOKUP(#REF!&amp;"-"&amp;ROW()-109,[1]ワークシート!$F$2:$BW$498,7,0)),"")</f>
        <v/>
      </c>
      <c r="E368" s="18"/>
      <c r="F368" s="8" t="str">
        <f>+IFERROR(VLOOKUP(#REF!&amp;"-"&amp;ROW()-109,[1]ワークシート!$F$2:$BW$498,8,0),"")</f>
        <v/>
      </c>
      <c r="G368" s="18"/>
      <c r="H368" s="45" t="str">
        <f>+IFERROR(VLOOKUP(#REF!&amp;"-"&amp;ROW()-109,[1]ワークシート!$F$2:$BW$498,9,0),"")</f>
        <v/>
      </c>
      <c r="I36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68" s="49"/>
      <c r="K368" s="8" t="str">
        <f>+IFERROR(VLOOKUP(#REF!&amp;"-"&amp;ROW()-109,[1]ワークシート!$F$2:$BW$498,16,0),"")</f>
        <v/>
      </c>
      <c r="L368" s="29"/>
      <c r="M368" s="18"/>
      <c r="N368" s="52" t="str">
        <f>+IFERROR(VLOOKUP(#REF!&amp;"-"&amp;ROW()-109,[1]ワークシート!$F$2:$BW$498,21,0),"")</f>
        <v/>
      </c>
      <c r="O368" s="62"/>
      <c r="P368" s="66" t="str">
        <f>+IFERROR(VLOOKUP(#REF!&amp;"-"&amp;ROW()-109,[1]ワークシート!$F$2:$BW$498,22,0),"")</f>
        <v/>
      </c>
      <c r="Q368" s="66"/>
      <c r="R368" s="71" t="str">
        <f>+IFERROR(VLOOKUP(#REF!&amp;"-"&amp;ROW()-109,[1]ワークシート!$F$2:$BW$498,52,0),"")</f>
        <v/>
      </c>
      <c r="S368" s="71"/>
      <c r="T368" s="71"/>
      <c r="U368" s="66" t="str">
        <f>+IFERROR(VLOOKUP(#REF!&amp;"-"&amp;ROW()-109,[1]ワークシート!$F$2:$BW$498,57,0),"")</f>
        <v/>
      </c>
      <c r="V368" s="66"/>
      <c r="W368" s="66" t="str">
        <f>+IFERROR(VLOOKUP(#REF!&amp;"-"&amp;ROW()-109,[1]ワークシート!$F$2:$BW$498,58,0),"")</f>
        <v/>
      </c>
      <c r="X368" s="66"/>
      <c r="Y368" s="66"/>
      <c r="Z368" s="45" t="str">
        <f t="shared" si="12"/>
        <v/>
      </c>
      <c r="AA368" s="45"/>
      <c r="AB368" s="8" t="str">
        <f>+IFERROR(IF(VLOOKUP(#REF!&amp;"-"&amp;ROW()-109,[1]ワークシート!$F$2:$BW$498,10,0)="","",VLOOKUP(#REF!&amp;"-"&amp;ROW()-109,[1]ワークシート!$F$2:$BW$498,10,0)),"")</f>
        <v/>
      </c>
      <c r="AC368" s="18"/>
      <c r="AD368" s="126" t="str">
        <f>+IFERROR(VLOOKUP(#REF!&amp;"-"&amp;ROW()-109,[1]ワークシート!$F$2:$BW$498,62,0),"")</f>
        <v/>
      </c>
      <c r="AE368" s="126"/>
      <c r="AF368" s="45" t="str">
        <f t="shared" si="13"/>
        <v/>
      </c>
      <c r="AG368" s="45"/>
      <c r="AH368" s="45" t="str">
        <f>+IFERROR(IF(VLOOKUP(#REF!&amp;"-"&amp;ROW()-109,[1]ワークシート!$F$2:$BW$498,63,0)="","",VLOOKUP(#REF!&amp;"-"&amp;ROW()-109,[1]ワークシート!$F$2:$BW$498,63,0)),"")</f>
        <v/>
      </c>
      <c r="AI368" s="45"/>
      <c r="AK368" s="135">
        <v>288</v>
      </c>
      <c r="AL368" s="135" t="str">
        <f t="shared" si="14"/>
        <v>288</v>
      </c>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row>
    <row r="369" spans="1:71" ht="35.1" hidden="1" customHeight="1">
      <c r="A369" s="2"/>
      <c r="B369" s="8" t="str">
        <f>+IFERROR(VLOOKUP(#REF!&amp;"-"&amp;ROW()-109,[1]ワークシート!$F$2:$BW$498,6,0),"")</f>
        <v/>
      </c>
      <c r="C369" s="18"/>
      <c r="D369" s="8" t="str">
        <f>+IFERROR(IF(VLOOKUP(#REF!&amp;"-"&amp;ROW()-109,[1]ワークシート!$F$2:$BW$498,7,0)="","",VLOOKUP(#REF!&amp;"-"&amp;ROW()-109,[1]ワークシート!$F$2:$BW$498,7,0)),"")</f>
        <v/>
      </c>
      <c r="E369" s="18"/>
      <c r="F369" s="8" t="str">
        <f>+IFERROR(VLOOKUP(#REF!&amp;"-"&amp;ROW()-109,[1]ワークシート!$F$2:$BW$498,8,0),"")</f>
        <v/>
      </c>
      <c r="G369" s="18"/>
      <c r="H369" s="45" t="str">
        <f>+IFERROR(VLOOKUP(#REF!&amp;"-"&amp;ROW()-109,[1]ワークシート!$F$2:$BW$498,9,0),"")</f>
        <v/>
      </c>
      <c r="I36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69" s="49"/>
      <c r="K369" s="8" t="str">
        <f>+IFERROR(VLOOKUP(#REF!&amp;"-"&amp;ROW()-109,[1]ワークシート!$F$2:$BW$498,16,0),"")</f>
        <v/>
      </c>
      <c r="L369" s="29"/>
      <c r="M369" s="18"/>
      <c r="N369" s="52" t="str">
        <f>+IFERROR(VLOOKUP(#REF!&amp;"-"&amp;ROW()-109,[1]ワークシート!$F$2:$BW$498,21,0),"")</f>
        <v/>
      </c>
      <c r="O369" s="62"/>
      <c r="P369" s="66" t="str">
        <f>+IFERROR(VLOOKUP(#REF!&amp;"-"&amp;ROW()-109,[1]ワークシート!$F$2:$BW$498,22,0),"")</f>
        <v/>
      </c>
      <c r="Q369" s="66"/>
      <c r="R369" s="71" t="str">
        <f>+IFERROR(VLOOKUP(#REF!&amp;"-"&amp;ROW()-109,[1]ワークシート!$F$2:$BW$498,52,0),"")</f>
        <v/>
      </c>
      <c r="S369" s="71"/>
      <c r="T369" s="71"/>
      <c r="U369" s="66" t="str">
        <f>+IFERROR(VLOOKUP(#REF!&amp;"-"&amp;ROW()-109,[1]ワークシート!$F$2:$BW$498,57,0),"")</f>
        <v/>
      </c>
      <c r="V369" s="66"/>
      <c r="W369" s="66" t="str">
        <f>+IFERROR(VLOOKUP(#REF!&amp;"-"&amp;ROW()-109,[1]ワークシート!$F$2:$BW$498,58,0),"")</f>
        <v/>
      </c>
      <c r="X369" s="66"/>
      <c r="Y369" s="66"/>
      <c r="Z369" s="45" t="str">
        <f t="shared" si="12"/>
        <v/>
      </c>
      <c r="AA369" s="45"/>
      <c r="AB369" s="8" t="str">
        <f>+IFERROR(IF(VLOOKUP(#REF!&amp;"-"&amp;ROW()-109,[1]ワークシート!$F$2:$BW$498,10,0)="","",VLOOKUP(#REF!&amp;"-"&amp;ROW()-109,[1]ワークシート!$F$2:$BW$498,10,0)),"")</f>
        <v/>
      </c>
      <c r="AC369" s="18"/>
      <c r="AD369" s="126" t="str">
        <f>+IFERROR(VLOOKUP(#REF!&amp;"-"&amp;ROW()-109,[1]ワークシート!$F$2:$BW$498,62,0),"")</f>
        <v/>
      </c>
      <c r="AE369" s="126"/>
      <c r="AF369" s="45" t="str">
        <f t="shared" si="13"/>
        <v/>
      </c>
      <c r="AG369" s="45"/>
      <c r="AH369" s="45" t="str">
        <f>+IFERROR(IF(VLOOKUP(#REF!&amp;"-"&amp;ROW()-109,[1]ワークシート!$F$2:$BW$498,63,0)="","",VLOOKUP(#REF!&amp;"-"&amp;ROW()-109,[1]ワークシート!$F$2:$BW$498,63,0)),"")</f>
        <v/>
      </c>
      <c r="AI369" s="45"/>
      <c r="AK369" s="135">
        <v>289</v>
      </c>
      <c r="AL369" s="135" t="str">
        <f t="shared" si="14"/>
        <v>289</v>
      </c>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row>
    <row r="370" spans="1:71" ht="35.1" hidden="1" customHeight="1">
      <c r="A370" s="2"/>
      <c r="B370" s="8" t="str">
        <f>+IFERROR(VLOOKUP(#REF!&amp;"-"&amp;ROW()-109,[1]ワークシート!$F$2:$BW$498,6,0),"")</f>
        <v/>
      </c>
      <c r="C370" s="18"/>
      <c r="D370" s="8" t="str">
        <f>+IFERROR(IF(VLOOKUP(#REF!&amp;"-"&amp;ROW()-109,[1]ワークシート!$F$2:$BW$498,7,0)="","",VLOOKUP(#REF!&amp;"-"&amp;ROW()-109,[1]ワークシート!$F$2:$BW$498,7,0)),"")</f>
        <v/>
      </c>
      <c r="E370" s="18"/>
      <c r="F370" s="8" t="str">
        <f>+IFERROR(VLOOKUP(#REF!&amp;"-"&amp;ROW()-109,[1]ワークシート!$F$2:$BW$498,8,0),"")</f>
        <v/>
      </c>
      <c r="G370" s="18"/>
      <c r="H370" s="45" t="str">
        <f>+IFERROR(VLOOKUP(#REF!&amp;"-"&amp;ROW()-109,[1]ワークシート!$F$2:$BW$498,9,0),"")</f>
        <v/>
      </c>
      <c r="I37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70" s="49"/>
      <c r="K370" s="8" t="str">
        <f>+IFERROR(VLOOKUP(#REF!&amp;"-"&amp;ROW()-109,[1]ワークシート!$F$2:$BW$498,16,0),"")</f>
        <v/>
      </c>
      <c r="L370" s="29"/>
      <c r="M370" s="18"/>
      <c r="N370" s="52" t="str">
        <f>+IFERROR(VLOOKUP(#REF!&amp;"-"&amp;ROW()-109,[1]ワークシート!$F$2:$BW$498,21,0),"")</f>
        <v/>
      </c>
      <c r="O370" s="62"/>
      <c r="P370" s="66" t="str">
        <f>+IFERROR(VLOOKUP(#REF!&amp;"-"&amp;ROW()-109,[1]ワークシート!$F$2:$BW$498,22,0),"")</f>
        <v/>
      </c>
      <c r="Q370" s="66"/>
      <c r="R370" s="71" t="str">
        <f>+IFERROR(VLOOKUP(#REF!&amp;"-"&amp;ROW()-109,[1]ワークシート!$F$2:$BW$498,52,0),"")</f>
        <v/>
      </c>
      <c r="S370" s="71"/>
      <c r="T370" s="71"/>
      <c r="U370" s="66" t="str">
        <f>+IFERROR(VLOOKUP(#REF!&amp;"-"&amp;ROW()-109,[1]ワークシート!$F$2:$BW$498,57,0),"")</f>
        <v/>
      </c>
      <c r="V370" s="66"/>
      <c r="W370" s="66" t="str">
        <f>+IFERROR(VLOOKUP(#REF!&amp;"-"&amp;ROW()-109,[1]ワークシート!$F$2:$BW$498,58,0),"")</f>
        <v/>
      </c>
      <c r="X370" s="66"/>
      <c r="Y370" s="66"/>
      <c r="Z370" s="45" t="str">
        <f t="shared" si="12"/>
        <v/>
      </c>
      <c r="AA370" s="45"/>
      <c r="AB370" s="8" t="str">
        <f>+IFERROR(IF(VLOOKUP(#REF!&amp;"-"&amp;ROW()-109,[1]ワークシート!$F$2:$BW$498,10,0)="","",VLOOKUP(#REF!&amp;"-"&amp;ROW()-109,[1]ワークシート!$F$2:$BW$498,10,0)),"")</f>
        <v/>
      </c>
      <c r="AC370" s="18"/>
      <c r="AD370" s="126" t="str">
        <f>+IFERROR(VLOOKUP(#REF!&amp;"-"&amp;ROW()-109,[1]ワークシート!$F$2:$BW$498,62,0),"")</f>
        <v/>
      </c>
      <c r="AE370" s="126"/>
      <c r="AF370" s="45" t="str">
        <f t="shared" si="13"/>
        <v/>
      </c>
      <c r="AG370" s="45"/>
      <c r="AH370" s="45" t="str">
        <f>+IFERROR(IF(VLOOKUP(#REF!&amp;"-"&amp;ROW()-109,[1]ワークシート!$F$2:$BW$498,63,0)="","",VLOOKUP(#REF!&amp;"-"&amp;ROW()-109,[1]ワークシート!$F$2:$BW$498,63,0)),"")</f>
        <v/>
      </c>
      <c r="AI370" s="45"/>
      <c r="AK370" s="135">
        <v>290</v>
      </c>
      <c r="AL370" s="135" t="str">
        <f t="shared" si="14"/>
        <v>290</v>
      </c>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row>
    <row r="371" spans="1:71" ht="35.1" hidden="1" customHeight="1">
      <c r="A371" s="2"/>
      <c r="B371" s="8" t="str">
        <f>+IFERROR(VLOOKUP(#REF!&amp;"-"&amp;ROW()-109,[1]ワークシート!$F$2:$BW$498,6,0),"")</f>
        <v/>
      </c>
      <c r="C371" s="18"/>
      <c r="D371" s="8" t="str">
        <f>+IFERROR(IF(VLOOKUP(#REF!&amp;"-"&amp;ROW()-109,[1]ワークシート!$F$2:$BW$498,7,0)="","",VLOOKUP(#REF!&amp;"-"&amp;ROW()-109,[1]ワークシート!$F$2:$BW$498,7,0)),"")</f>
        <v/>
      </c>
      <c r="E371" s="18"/>
      <c r="F371" s="8" t="str">
        <f>+IFERROR(VLOOKUP(#REF!&amp;"-"&amp;ROW()-109,[1]ワークシート!$F$2:$BW$498,8,0),"")</f>
        <v/>
      </c>
      <c r="G371" s="18"/>
      <c r="H371" s="45" t="str">
        <f>+IFERROR(VLOOKUP(#REF!&amp;"-"&amp;ROW()-109,[1]ワークシート!$F$2:$BW$498,9,0),"")</f>
        <v/>
      </c>
      <c r="I371"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71" s="49"/>
      <c r="K371" s="8" t="str">
        <f>+IFERROR(VLOOKUP(#REF!&amp;"-"&amp;ROW()-109,[1]ワークシート!$F$2:$BW$498,16,0),"")</f>
        <v/>
      </c>
      <c r="L371" s="29"/>
      <c r="M371" s="18"/>
      <c r="N371" s="52" t="str">
        <f>+IFERROR(VLOOKUP(#REF!&amp;"-"&amp;ROW()-109,[1]ワークシート!$F$2:$BW$498,21,0),"")</f>
        <v/>
      </c>
      <c r="O371" s="62"/>
      <c r="P371" s="66" t="str">
        <f>+IFERROR(VLOOKUP(#REF!&amp;"-"&amp;ROW()-109,[1]ワークシート!$F$2:$BW$498,22,0),"")</f>
        <v/>
      </c>
      <c r="Q371" s="66"/>
      <c r="R371" s="71" t="str">
        <f>+IFERROR(VLOOKUP(#REF!&amp;"-"&amp;ROW()-109,[1]ワークシート!$F$2:$BW$498,52,0),"")</f>
        <v/>
      </c>
      <c r="S371" s="71"/>
      <c r="T371" s="71"/>
      <c r="U371" s="66" t="str">
        <f>+IFERROR(VLOOKUP(#REF!&amp;"-"&amp;ROW()-109,[1]ワークシート!$F$2:$BW$498,57,0),"")</f>
        <v/>
      </c>
      <c r="V371" s="66"/>
      <c r="W371" s="66" t="str">
        <f>+IFERROR(VLOOKUP(#REF!&amp;"-"&amp;ROW()-109,[1]ワークシート!$F$2:$BW$498,58,0),"")</f>
        <v/>
      </c>
      <c r="X371" s="66"/>
      <c r="Y371" s="66"/>
      <c r="Z371" s="45" t="str">
        <f t="shared" si="12"/>
        <v/>
      </c>
      <c r="AA371" s="45"/>
      <c r="AB371" s="8" t="str">
        <f>+IFERROR(IF(VLOOKUP(#REF!&amp;"-"&amp;ROW()-109,[1]ワークシート!$F$2:$BW$498,10,0)="","",VLOOKUP(#REF!&amp;"-"&amp;ROW()-109,[1]ワークシート!$F$2:$BW$498,10,0)),"")</f>
        <v/>
      </c>
      <c r="AC371" s="18"/>
      <c r="AD371" s="126" t="str">
        <f>+IFERROR(VLOOKUP(#REF!&amp;"-"&amp;ROW()-109,[1]ワークシート!$F$2:$BW$498,62,0),"")</f>
        <v/>
      </c>
      <c r="AE371" s="126"/>
      <c r="AF371" s="45" t="str">
        <f t="shared" si="13"/>
        <v/>
      </c>
      <c r="AG371" s="45"/>
      <c r="AH371" s="45" t="str">
        <f>+IFERROR(IF(VLOOKUP(#REF!&amp;"-"&amp;ROW()-109,[1]ワークシート!$F$2:$BW$498,63,0)="","",VLOOKUP(#REF!&amp;"-"&amp;ROW()-109,[1]ワークシート!$F$2:$BW$498,63,0)),"")</f>
        <v/>
      </c>
      <c r="AI371" s="45"/>
      <c r="AK371" s="135">
        <v>291</v>
      </c>
      <c r="AL371" s="135" t="str">
        <f t="shared" si="14"/>
        <v>291</v>
      </c>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row>
    <row r="372" spans="1:71" ht="35.1" hidden="1" customHeight="1">
      <c r="A372" s="2"/>
      <c r="B372" s="8" t="str">
        <f>+IFERROR(VLOOKUP(#REF!&amp;"-"&amp;ROW()-109,[1]ワークシート!$F$2:$BW$498,6,0),"")</f>
        <v/>
      </c>
      <c r="C372" s="18"/>
      <c r="D372" s="8" t="str">
        <f>+IFERROR(IF(VLOOKUP(#REF!&amp;"-"&amp;ROW()-109,[1]ワークシート!$F$2:$BW$498,7,0)="","",VLOOKUP(#REF!&amp;"-"&amp;ROW()-109,[1]ワークシート!$F$2:$BW$498,7,0)),"")</f>
        <v/>
      </c>
      <c r="E372" s="18"/>
      <c r="F372" s="8" t="str">
        <f>+IFERROR(VLOOKUP(#REF!&amp;"-"&amp;ROW()-109,[1]ワークシート!$F$2:$BW$498,8,0),"")</f>
        <v/>
      </c>
      <c r="G372" s="18"/>
      <c r="H372" s="45" t="str">
        <f>+IFERROR(VLOOKUP(#REF!&amp;"-"&amp;ROW()-109,[1]ワークシート!$F$2:$BW$498,9,0),"")</f>
        <v/>
      </c>
      <c r="I372"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72" s="49"/>
      <c r="K372" s="8" t="str">
        <f>+IFERROR(VLOOKUP(#REF!&amp;"-"&amp;ROW()-109,[1]ワークシート!$F$2:$BW$498,16,0),"")</f>
        <v/>
      </c>
      <c r="L372" s="29"/>
      <c r="M372" s="18"/>
      <c r="N372" s="52" t="str">
        <f>+IFERROR(VLOOKUP(#REF!&amp;"-"&amp;ROW()-109,[1]ワークシート!$F$2:$BW$498,21,0),"")</f>
        <v/>
      </c>
      <c r="O372" s="62"/>
      <c r="P372" s="66" t="str">
        <f>+IFERROR(VLOOKUP(#REF!&amp;"-"&amp;ROW()-109,[1]ワークシート!$F$2:$BW$498,22,0),"")</f>
        <v/>
      </c>
      <c r="Q372" s="66"/>
      <c r="R372" s="71" t="str">
        <f>+IFERROR(VLOOKUP(#REF!&amp;"-"&amp;ROW()-109,[1]ワークシート!$F$2:$BW$498,52,0),"")</f>
        <v/>
      </c>
      <c r="S372" s="71"/>
      <c r="T372" s="71"/>
      <c r="U372" s="66" t="str">
        <f>+IFERROR(VLOOKUP(#REF!&amp;"-"&amp;ROW()-109,[1]ワークシート!$F$2:$BW$498,57,0),"")</f>
        <v/>
      </c>
      <c r="V372" s="66"/>
      <c r="W372" s="66" t="str">
        <f>+IFERROR(VLOOKUP(#REF!&amp;"-"&amp;ROW()-109,[1]ワークシート!$F$2:$BW$498,58,0),"")</f>
        <v/>
      </c>
      <c r="X372" s="66"/>
      <c r="Y372" s="66"/>
      <c r="Z372" s="45" t="str">
        <f t="shared" si="12"/>
        <v/>
      </c>
      <c r="AA372" s="45"/>
      <c r="AB372" s="8" t="str">
        <f>+IFERROR(IF(VLOOKUP(#REF!&amp;"-"&amp;ROW()-109,[1]ワークシート!$F$2:$BW$498,10,0)="","",VLOOKUP(#REF!&amp;"-"&amp;ROW()-109,[1]ワークシート!$F$2:$BW$498,10,0)),"")</f>
        <v/>
      </c>
      <c r="AC372" s="18"/>
      <c r="AD372" s="126" t="str">
        <f>+IFERROR(VLOOKUP(#REF!&amp;"-"&amp;ROW()-109,[1]ワークシート!$F$2:$BW$498,62,0),"")</f>
        <v/>
      </c>
      <c r="AE372" s="126"/>
      <c r="AF372" s="45" t="str">
        <f t="shared" si="13"/>
        <v/>
      </c>
      <c r="AG372" s="45"/>
      <c r="AH372" s="45" t="str">
        <f>+IFERROR(IF(VLOOKUP(#REF!&amp;"-"&amp;ROW()-109,[1]ワークシート!$F$2:$BW$498,63,0)="","",VLOOKUP(#REF!&amp;"-"&amp;ROW()-109,[1]ワークシート!$F$2:$BW$498,63,0)),"")</f>
        <v/>
      </c>
      <c r="AI372" s="45"/>
      <c r="AK372" s="135">
        <v>292</v>
      </c>
      <c r="AL372" s="135" t="str">
        <f t="shared" si="14"/>
        <v>292</v>
      </c>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row>
    <row r="373" spans="1:71" ht="35.1" hidden="1" customHeight="1">
      <c r="A373" s="2"/>
      <c r="B373" s="8" t="str">
        <f>+IFERROR(VLOOKUP(#REF!&amp;"-"&amp;ROW()-109,[1]ワークシート!$F$2:$BW$498,6,0),"")</f>
        <v/>
      </c>
      <c r="C373" s="18"/>
      <c r="D373" s="8" t="str">
        <f>+IFERROR(IF(VLOOKUP(#REF!&amp;"-"&amp;ROW()-109,[1]ワークシート!$F$2:$BW$498,7,0)="","",VLOOKUP(#REF!&amp;"-"&amp;ROW()-109,[1]ワークシート!$F$2:$BW$498,7,0)),"")</f>
        <v/>
      </c>
      <c r="E373" s="18"/>
      <c r="F373" s="8" t="str">
        <f>+IFERROR(VLOOKUP(#REF!&amp;"-"&amp;ROW()-109,[1]ワークシート!$F$2:$BW$498,8,0),"")</f>
        <v/>
      </c>
      <c r="G373" s="18"/>
      <c r="H373" s="45" t="str">
        <f>+IFERROR(VLOOKUP(#REF!&amp;"-"&amp;ROW()-109,[1]ワークシート!$F$2:$BW$498,9,0),"")</f>
        <v/>
      </c>
      <c r="I373"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73" s="49"/>
      <c r="K373" s="8" t="str">
        <f>+IFERROR(VLOOKUP(#REF!&amp;"-"&amp;ROW()-109,[1]ワークシート!$F$2:$BW$498,16,0),"")</f>
        <v/>
      </c>
      <c r="L373" s="29"/>
      <c r="M373" s="18"/>
      <c r="N373" s="52" t="str">
        <f>+IFERROR(VLOOKUP(#REF!&amp;"-"&amp;ROW()-109,[1]ワークシート!$F$2:$BW$498,21,0),"")</f>
        <v/>
      </c>
      <c r="O373" s="62"/>
      <c r="P373" s="66" t="str">
        <f>+IFERROR(VLOOKUP(#REF!&amp;"-"&amp;ROW()-109,[1]ワークシート!$F$2:$BW$498,22,0),"")</f>
        <v/>
      </c>
      <c r="Q373" s="66"/>
      <c r="R373" s="71" t="str">
        <f>+IFERROR(VLOOKUP(#REF!&amp;"-"&amp;ROW()-109,[1]ワークシート!$F$2:$BW$498,52,0),"")</f>
        <v/>
      </c>
      <c r="S373" s="71"/>
      <c r="T373" s="71"/>
      <c r="U373" s="66" t="str">
        <f>+IFERROR(VLOOKUP(#REF!&amp;"-"&amp;ROW()-109,[1]ワークシート!$F$2:$BW$498,57,0),"")</f>
        <v/>
      </c>
      <c r="V373" s="66"/>
      <c r="W373" s="66" t="str">
        <f>+IFERROR(VLOOKUP(#REF!&amp;"-"&amp;ROW()-109,[1]ワークシート!$F$2:$BW$498,58,0),"")</f>
        <v/>
      </c>
      <c r="X373" s="66"/>
      <c r="Y373" s="66"/>
      <c r="Z373" s="45" t="str">
        <f t="shared" si="12"/>
        <v/>
      </c>
      <c r="AA373" s="45"/>
      <c r="AB373" s="8" t="str">
        <f>+IFERROR(IF(VLOOKUP(#REF!&amp;"-"&amp;ROW()-109,[1]ワークシート!$F$2:$BW$498,10,0)="","",VLOOKUP(#REF!&amp;"-"&amp;ROW()-109,[1]ワークシート!$F$2:$BW$498,10,0)),"")</f>
        <v/>
      </c>
      <c r="AC373" s="18"/>
      <c r="AD373" s="126" t="str">
        <f>+IFERROR(VLOOKUP(#REF!&amp;"-"&amp;ROW()-109,[1]ワークシート!$F$2:$BW$498,62,0),"")</f>
        <v/>
      </c>
      <c r="AE373" s="126"/>
      <c r="AF373" s="45" t="str">
        <f t="shared" si="13"/>
        <v/>
      </c>
      <c r="AG373" s="45"/>
      <c r="AH373" s="45" t="str">
        <f>+IFERROR(IF(VLOOKUP(#REF!&amp;"-"&amp;ROW()-109,[1]ワークシート!$F$2:$BW$498,63,0)="","",VLOOKUP(#REF!&amp;"-"&amp;ROW()-109,[1]ワークシート!$F$2:$BW$498,63,0)),"")</f>
        <v/>
      </c>
      <c r="AI373" s="45"/>
      <c r="AK373" s="135">
        <v>293</v>
      </c>
      <c r="AL373" s="135" t="str">
        <f t="shared" si="14"/>
        <v>293</v>
      </c>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row>
    <row r="374" spans="1:71" ht="35.1" hidden="1" customHeight="1">
      <c r="A374" s="2"/>
      <c r="B374" s="8" t="str">
        <f>+IFERROR(VLOOKUP(#REF!&amp;"-"&amp;ROW()-109,[1]ワークシート!$F$2:$BW$498,6,0),"")</f>
        <v/>
      </c>
      <c r="C374" s="18"/>
      <c r="D374" s="8" t="str">
        <f>+IFERROR(IF(VLOOKUP(#REF!&amp;"-"&amp;ROW()-109,[1]ワークシート!$F$2:$BW$498,7,0)="","",VLOOKUP(#REF!&amp;"-"&amp;ROW()-109,[1]ワークシート!$F$2:$BW$498,7,0)),"")</f>
        <v/>
      </c>
      <c r="E374" s="18"/>
      <c r="F374" s="8" t="str">
        <f>+IFERROR(VLOOKUP(#REF!&amp;"-"&amp;ROW()-109,[1]ワークシート!$F$2:$BW$498,8,0),"")</f>
        <v/>
      </c>
      <c r="G374" s="18"/>
      <c r="H374" s="45" t="str">
        <f>+IFERROR(VLOOKUP(#REF!&amp;"-"&amp;ROW()-109,[1]ワークシート!$F$2:$BW$498,9,0),"")</f>
        <v/>
      </c>
      <c r="I374"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74" s="49"/>
      <c r="K374" s="8" t="str">
        <f>+IFERROR(VLOOKUP(#REF!&amp;"-"&amp;ROW()-109,[1]ワークシート!$F$2:$BW$498,16,0),"")</f>
        <v/>
      </c>
      <c r="L374" s="29"/>
      <c r="M374" s="18"/>
      <c r="N374" s="52" t="str">
        <f>+IFERROR(VLOOKUP(#REF!&amp;"-"&amp;ROW()-109,[1]ワークシート!$F$2:$BW$498,21,0),"")</f>
        <v/>
      </c>
      <c r="O374" s="62"/>
      <c r="P374" s="66" t="str">
        <f>+IFERROR(VLOOKUP(#REF!&amp;"-"&amp;ROW()-109,[1]ワークシート!$F$2:$BW$498,22,0),"")</f>
        <v/>
      </c>
      <c r="Q374" s="66"/>
      <c r="R374" s="71" t="str">
        <f>+IFERROR(VLOOKUP(#REF!&amp;"-"&amp;ROW()-109,[1]ワークシート!$F$2:$BW$498,52,0),"")</f>
        <v/>
      </c>
      <c r="S374" s="71"/>
      <c r="T374" s="71"/>
      <c r="U374" s="66" t="str">
        <f>+IFERROR(VLOOKUP(#REF!&amp;"-"&amp;ROW()-109,[1]ワークシート!$F$2:$BW$498,57,0),"")</f>
        <v/>
      </c>
      <c r="V374" s="66"/>
      <c r="W374" s="66" t="str">
        <f>+IFERROR(VLOOKUP(#REF!&amp;"-"&amp;ROW()-109,[1]ワークシート!$F$2:$BW$498,58,0),"")</f>
        <v/>
      </c>
      <c r="X374" s="66"/>
      <c r="Y374" s="66"/>
      <c r="Z374" s="45" t="str">
        <f t="shared" si="12"/>
        <v/>
      </c>
      <c r="AA374" s="45"/>
      <c r="AB374" s="8" t="str">
        <f>+IFERROR(IF(VLOOKUP(#REF!&amp;"-"&amp;ROW()-109,[1]ワークシート!$F$2:$BW$498,10,0)="","",VLOOKUP(#REF!&amp;"-"&amp;ROW()-109,[1]ワークシート!$F$2:$BW$498,10,0)),"")</f>
        <v/>
      </c>
      <c r="AC374" s="18"/>
      <c r="AD374" s="126" t="str">
        <f>+IFERROR(VLOOKUP(#REF!&amp;"-"&amp;ROW()-109,[1]ワークシート!$F$2:$BW$498,62,0),"")</f>
        <v/>
      </c>
      <c r="AE374" s="126"/>
      <c r="AF374" s="45" t="str">
        <f t="shared" si="13"/>
        <v/>
      </c>
      <c r="AG374" s="45"/>
      <c r="AH374" s="45" t="str">
        <f>+IFERROR(IF(VLOOKUP(#REF!&amp;"-"&amp;ROW()-109,[1]ワークシート!$F$2:$BW$498,63,0)="","",VLOOKUP(#REF!&amp;"-"&amp;ROW()-109,[1]ワークシート!$F$2:$BW$498,63,0)),"")</f>
        <v/>
      </c>
      <c r="AI374" s="45"/>
      <c r="AK374" s="135">
        <v>294</v>
      </c>
      <c r="AL374" s="135" t="str">
        <f t="shared" si="14"/>
        <v>294</v>
      </c>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row>
    <row r="375" spans="1:71" ht="35.1" hidden="1" customHeight="1">
      <c r="A375" s="2"/>
      <c r="B375" s="8" t="str">
        <f>+IFERROR(VLOOKUP(#REF!&amp;"-"&amp;ROW()-109,[1]ワークシート!$F$2:$BW$498,6,0),"")</f>
        <v/>
      </c>
      <c r="C375" s="18"/>
      <c r="D375" s="8" t="str">
        <f>+IFERROR(IF(VLOOKUP(#REF!&amp;"-"&amp;ROW()-109,[1]ワークシート!$F$2:$BW$498,7,0)="","",VLOOKUP(#REF!&amp;"-"&amp;ROW()-109,[1]ワークシート!$F$2:$BW$498,7,0)),"")</f>
        <v/>
      </c>
      <c r="E375" s="18"/>
      <c r="F375" s="8" t="str">
        <f>+IFERROR(VLOOKUP(#REF!&amp;"-"&amp;ROW()-109,[1]ワークシート!$F$2:$BW$498,8,0),"")</f>
        <v/>
      </c>
      <c r="G375" s="18"/>
      <c r="H375" s="45" t="str">
        <f>+IFERROR(VLOOKUP(#REF!&amp;"-"&amp;ROW()-109,[1]ワークシート!$F$2:$BW$498,9,0),"")</f>
        <v/>
      </c>
      <c r="I375"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75" s="49"/>
      <c r="K375" s="8" t="str">
        <f>+IFERROR(VLOOKUP(#REF!&amp;"-"&amp;ROW()-109,[1]ワークシート!$F$2:$BW$498,16,0),"")</f>
        <v/>
      </c>
      <c r="L375" s="29"/>
      <c r="M375" s="18"/>
      <c r="N375" s="52" t="str">
        <f>+IFERROR(VLOOKUP(#REF!&amp;"-"&amp;ROW()-109,[1]ワークシート!$F$2:$BW$498,21,0),"")</f>
        <v/>
      </c>
      <c r="O375" s="62"/>
      <c r="P375" s="66" t="str">
        <f>+IFERROR(VLOOKUP(#REF!&amp;"-"&amp;ROW()-109,[1]ワークシート!$F$2:$BW$498,22,0),"")</f>
        <v/>
      </c>
      <c r="Q375" s="66"/>
      <c r="R375" s="71" t="str">
        <f>+IFERROR(VLOOKUP(#REF!&amp;"-"&amp;ROW()-109,[1]ワークシート!$F$2:$BW$498,52,0),"")</f>
        <v/>
      </c>
      <c r="S375" s="71"/>
      <c r="T375" s="71"/>
      <c r="U375" s="66" t="str">
        <f>+IFERROR(VLOOKUP(#REF!&amp;"-"&amp;ROW()-109,[1]ワークシート!$F$2:$BW$498,57,0),"")</f>
        <v/>
      </c>
      <c r="V375" s="66"/>
      <c r="W375" s="66" t="str">
        <f>+IFERROR(VLOOKUP(#REF!&amp;"-"&amp;ROW()-109,[1]ワークシート!$F$2:$BW$498,58,0),"")</f>
        <v/>
      </c>
      <c r="X375" s="66"/>
      <c r="Y375" s="66"/>
      <c r="Z375" s="45" t="str">
        <f t="shared" si="12"/>
        <v/>
      </c>
      <c r="AA375" s="45"/>
      <c r="AB375" s="8" t="str">
        <f>+IFERROR(IF(VLOOKUP(#REF!&amp;"-"&amp;ROW()-109,[1]ワークシート!$F$2:$BW$498,10,0)="","",VLOOKUP(#REF!&amp;"-"&amp;ROW()-109,[1]ワークシート!$F$2:$BW$498,10,0)),"")</f>
        <v/>
      </c>
      <c r="AC375" s="18"/>
      <c r="AD375" s="126" t="str">
        <f>+IFERROR(VLOOKUP(#REF!&amp;"-"&amp;ROW()-109,[1]ワークシート!$F$2:$BW$498,62,0),"")</f>
        <v/>
      </c>
      <c r="AE375" s="126"/>
      <c r="AF375" s="45" t="str">
        <f t="shared" si="13"/>
        <v/>
      </c>
      <c r="AG375" s="45"/>
      <c r="AH375" s="45" t="str">
        <f>+IFERROR(IF(VLOOKUP(#REF!&amp;"-"&amp;ROW()-109,[1]ワークシート!$F$2:$BW$498,63,0)="","",VLOOKUP(#REF!&amp;"-"&amp;ROW()-109,[1]ワークシート!$F$2:$BW$498,63,0)),"")</f>
        <v/>
      </c>
      <c r="AI375" s="45"/>
      <c r="AK375" s="135">
        <v>295</v>
      </c>
      <c r="AL375" s="135" t="str">
        <f t="shared" si="14"/>
        <v>295</v>
      </c>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row>
    <row r="376" spans="1:71" ht="35.1" hidden="1" customHeight="1">
      <c r="A376" s="2"/>
      <c r="B376" s="8" t="str">
        <f>+IFERROR(VLOOKUP(#REF!&amp;"-"&amp;ROW()-109,[1]ワークシート!$F$2:$BW$498,6,0),"")</f>
        <v/>
      </c>
      <c r="C376" s="18"/>
      <c r="D376" s="8" t="str">
        <f>+IFERROR(IF(VLOOKUP(#REF!&amp;"-"&amp;ROW()-109,[1]ワークシート!$F$2:$BW$498,7,0)="","",VLOOKUP(#REF!&amp;"-"&amp;ROW()-109,[1]ワークシート!$F$2:$BW$498,7,0)),"")</f>
        <v/>
      </c>
      <c r="E376" s="18"/>
      <c r="F376" s="8" t="str">
        <f>+IFERROR(VLOOKUP(#REF!&amp;"-"&amp;ROW()-109,[1]ワークシート!$F$2:$BW$498,8,0),"")</f>
        <v/>
      </c>
      <c r="G376" s="18"/>
      <c r="H376" s="45" t="str">
        <f>+IFERROR(VLOOKUP(#REF!&amp;"-"&amp;ROW()-109,[1]ワークシート!$F$2:$BW$498,9,0),"")</f>
        <v/>
      </c>
      <c r="I376"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76" s="49"/>
      <c r="K376" s="8" t="str">
        <f>+IFERROR(VLOOKUP(#REF!&amp;"-"&amp;ROW()-109,[1]ワークシート!$F$2:$BW$498,16,0),"")</f>
        <v/>
      </c>
      <c r="L376" s="29"/>
      <c r="M376" s="18"/>
      <c r="N376" s="52" t="str">
        <f>+IFERROR(VLOOKUP(#REF!&amp;"-"&amp;ROW()-109,[1]ワークシート!$F$2:$BW$498,21,0),"")</f>
        <v/>
      </c>
      <c r="O376" s="62"/>
      <c r="P376" s="66" t="str">
        <f>+IFERROR(VLOOKUP(#REF!&amp;"-"&amp;ROW()-109,[1]ワークシート!$F$2:$BW$498,22,0),"")</f>
        <v/>
      </c>
      <c r="Q376" s="66"/>
      <c r="R376" s="71" t="str">
        <f>+IFERROR(VLOOKUP(#REF!&amp;"-"&amp;ROW()-109,[1]ワークシート!$F$2:$BW$498,52,0),"")</f>
        <v/>
      </c>
      <c r="S376" s="71"/>
      <c r="T376" s="71"/>
      <c r="U376" s="66" t="str">
        <f>+IFERROR(VLOOKUP(#REF!&amp;"-"&amp;ROW()-109,[1]ワークシート!$F$2:$BW$498,57,0),"")</f>
        <v/>
      </c>
      <c r="V376" s="66"/>
      <c r="W376" s="66" t="str">
        <f>+IFERROR(VLOOKUP(#REF!&amp;"-"&amp;ROW()-109,[1]ワークシート!$F$2:$BW$498,58,0),"")</f>
        <v/>
      </c>
      <c r="X376" s="66"/>
      <c r="Y376" s="66"/>
      <c r="Z376" s="45" t="str">
        <f t="shared" si="12"/>
        <v/>
      </c>
      <c r="AA376" s="45"/>
      <c r="AB376" s="8" t="str">
        <f>+IFERROR(IF(VLOOKUP(#REF!&amp;"-"&amp;ROW()-109,[1]ワークシート!$F$2:$BW$498,10,0)="","",VLOOKUP(#REF!&amp;"-"&amp;ROW()-109,[1]ワークシート!$F$2:$BW$498,10,0)),"")</f>
        <v/>
      </c>
      <c r="AC376" s="18"/>
      <c r="AD376" s="126" t="str">
        <f>+IFERROR(VLOOKUP(#REF!&amp;"-"&amp;ROW()-109,[1]ワークシート!$F$2:$BW$498,62,0),"")</f>
        <v/>
      </c>
      <c r="AE376" s="126"/>
      <c r="AF376" s="45" t="str">
        <f t="shared" si="13"/>
        <v/>
      </c>
      <c r="AG376" s="45"/>
      <c r="AH376" s="45" t="str">
        <f>+IFERROR(IF(VLOOKUP(#REF!&amp;"-"&amp;ROW()-109,[1]ワークシート!$F$2:$BW$498,63,0)="","",VLOOKUP(#REF!&amp;"-"&amp;ROW()-109,[1]ワークシート!$F$2:$BW$498,63,0)),"")</f>
        <v/>
      </c>
      <c r="AI376" s="45"/>
      <c r="AK376" s="135">
        <v>296</v>
      </c>
      <c r="AL376" s="135" t="str">
        <f t="shared" si="14"/>
        <v>296</v>
      </c>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row>
    <row r="377" spans="1:71" ht="35.1" hidden="1" customHeight="1">
      <c r="A377" s="2"/>
      <c r="B377" s="8" t="str">
        <f>+IFERROR(VLOOKUP(#REF!&amp;"-"&amp;ROW()-109,[1]ワークシート!$F$2:$BW$498,6,0),"")</f>
        <v/>
      </c>
      <c r="C377" s="18"/>
      <c r="D377" s="8" t="str">
        <f>+IFERROR(IF(VLOOKUP(#REF!&amp;"-"&amp;ROW()-109,[1]ワークシート!$F$2:$BW$498,7,0)="","",VLOOKUP(#REF!&amp;"-"&amp;ROW()-109,[1]ワークシート!$F$2:$BW$498,7,0)),"")</f>
        <v/>
      </c>
      <c r="E377" s="18"/>
      <c r="F377" s="8" t="str">
        <f>+IFERROR(VLOOKUP(#REF!&amp;"-"&amp;ROW()-109,[1]ワークシート!$F$2:$BW$498,8,0),"")</f>
        <v/>
      </c>
      <c r="G377" s="18"/>
      <c r="H377" s="45" t="str">
        <f>+IFERROR(VLOOKUP(#REF!&amp;"-"&amp;ROW()-109,[1]ワークシート!$F$2:$BW$498,9,0),"")</f>
        <v/>
      </c>
      <c r="I377"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77" s="49"/>
      <c r="K377" s="8" t="str">
        <f>+IFERROR(VLOOKUP(#REF!&amp;"-"&amp;ROW()-109,[1]ワークシート!$F$2:$BW$498,16,0),"")</f>
        <v/>
      </c>
      <c r="L377" s="29"/>
      <c r="M377" s="18"/>
      <c r="N377" s="52" t="str">
        <f>+IFERROR(VLOOKUP(#REF!&amp;"-"&amp;ROW()-109,[1]ワークシート!$F$2:$BW$498,21,0),"")</f>
        <v/>
      </c>
      <c r="O377" s="62"/>
      <c r="P377" s="66" t="str">
        <f>+IFERROR(VLOOKUP(#REF!&amp;"-"&amp;ROW()-109,[1]ワークシート!$F$2:$BW$498,22,0),"")</f>
        <v/>
      </c>
      <c r="Q377" s="66"/>
      <c r="R377" s="71" t="str">
        <f>+IFERROR(VLOOKUP(#REF!&amp;"-"&amp;ROW()-109,[1]ワークシート!$F$2:$BW$498,52,0),"")</f>
        <v/>
      </c>
      <c r="S377" s="71"/>
      <c r="T377" s="71"/>
      <c r="U377" s="66" t="str">
        <f>+IFERROR(VLOOKUP(#REF!&amp;"-"&amp;ROW()-109,[1]ワークシート!$F$2:$BW$498,57,0),"")</f>
        <v/>
      </c>
      <c r="V377" s="66"/>
      <c r="W377" s="66" t="str">
        <f>+IFERROR(VLOOKUP(#REF!&amp;"-"&amp;ROW()-109,[1]ワークシート!$F$2:$BW$498,58,0),"")</f>
        <v/>
      </c>
      <c r="X377" s="66"/>
      <c r="Y377" s="66"/>
      <c r="Z377" s="45" t="str">
        <f t="shared" si="12"/>
        <v/>
      </c>
      <c r="AA377" s="45"/>
      <c r="AB377" s="8" t="str">
        <f>+IFERROR(IF(VLOOKUP(#REF!&amp;"-"&amp;ROW()-109,[1]ワークシート!$F$2:$BW$498,10,0)="","",VLOOKUP(#REF!&amp;"-"&amp;ROW()-109,[1]ワークシート!$F$2:$BW$498,10,0)),"")</f>
        <v/>
      </c>
      <c r="AC377" s="18"/>
      <c r="AD377" s="126" t="str">
        <f>+IFERROR(VLOOKUP(#REF!&amp;"-"&amp;ROW()-109,[1]ワークシート!$F$2:$BW$498,62,0),"")</f>
        <v/>
      </c>
      <c r="AE377" s="126"/>
      <c r="AF377" s="45" t="str">
        <f t="shared" si="13"/>
        <v/>
      </c>
      <c r="AG377" s="45"/>
      <c r="AH377" s="45" t="str">
        <f>+IFERROR(IF(VLOOKUP(#REF!&amp;"-"&amp;ROW()-109,[1]ワークシート!$F$2:$BW$498,63,0)="","",VLOOKUP(#REF!&amp;"-"&amp;ROW()-109,[1]ワークシート!$F$2:$BW$498,63,0)),"")</f>
        <v/>
      </c>
      <c r="AI377" s="45"/>
      <c r="AK377" s="135">
        <v>297</v>
      </c>
      <c r="AL377" s="135" t="str">
        <f t="shared" si="14"/>
        <v>297</v>
      </c>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row>
    <row r="378" spans="1:71" ht="35.1" hidden="1" customHeight="1">
      <c r="A378" s="2"/>
      <c r="B378" s="8" t="str">
        <f>+IFERROR(VLOOKUP(#REF!&amp;"-"&amp;ROW()-109,[1]ワークシート!$F$2:$BW$498,6,0),"")</f>
        <v/>
      </c>
      <c r="C378" s="18"/>
      <c r="D378" s="8" t="str">
        <f>+IFERROR(IF(VLOOKUP(#REF!&amp;"-"&amp;ROW()-109,[1]ワークシート!$F$2:$BW$498,7,0)="","",VLOOKUP(#REF!&amp;"-"&amp;ROW()-109,[1]ワークシート!$F$2:$BW$498,7,0)),"")</f>
        <v/>
      </c>
      <c r="E378" s="18"/>
      <c r="F378" s="8" t="str">
        <f>+IFERROR(VLOOKUP(#REF!&amp;"-"&amp;ROW()-109,[1]ワークシート!$F$2:$BW$498,8,0),"")</f>
        <v/>
      </c>
      <c r="G378" s="18"/>
      <c r="H378" s="45" t="str">
        <f>+IFERROR(VLOOKUP(#REF!&amp;"-"&amp;ROW()-109,[1]ワークシート!$F$2:$BW$498,9,0),"")</f>
        <v/>
      </c>
      <c r="I378"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78" s="49"/>
      <c r="K378" s="8" t="str">
        <f>+IFERROR(VLOOKUP(#REF!&amp;"-"&amp;ROW()-109,[1]ワークシート!$F$2:$BW$498,16,0),"")</f>
        <v/>
      </c>
      <c r="L378" s="29"/>
      <c r="M378" s="18"/>
      <c r="N378" s="52" t="str">
        <f>+IFERROR(VLOOKUP(#REF!&amp;"-"&amp;ROW()-109,[1]ワークシート!$F$2:$BW$498,21,0),"")</f>
        <v/>
      </c>
      <c r="O378" s="62"/>
      <c r="P378" s="66" t="str">
        <f>+IFERROR(VLOOKUP(#REF!&amp;"-"&amp;ROW()-109,[1]ワークシート!$F$2:$BW$498,22,0),"")</f>
        <v/>
      </c>
      <c r="Q378" s="66"/>
      <c r="R378" s="71" t="str">
        <f>+IFERROR(VLOOKUP(#REF!&amp;"-"&amp;ROW()-109,[1]ワークシート!$F$2:$BW$498,52,0),"")</f>
        <v/>
      </c>
      <c r="S378" s="71"/>
      <c r="T378" s="71"/>
      <c r="U378" s="66" t="str">
        <f>+IFERROR(VLOOKUP(#REF!&amp;"-"&amp;ROW()-109,[1]ワークシート!$F$2:$BW$498,57,0),"")</f>
        <v/>
      </c>
      <c r="V378" s="66"/>
      <c r="W378" s="66" t="str">
        <f>+IFERROR(VLOOKUP(#REF!&amp;"-"&amp;ROW()-109,[1]ワークシート!$F$2:$BW$498,58,0),"")</f>
        <v/>
      </c>
      <c r="X378" s="66"/>
      <c r="Y378" s="66"/>
      <c r="Z378" s="45" t="str">
        <f t="shared" si="12"/>
        <v/>
      </c>
      <c r="AA378" s="45"/>
      <c r="AB378" s="8" t="str">
        <f>+IFERROR(IF(VLOOKUP(#REF!&amp;"-"&amp;ROW()-109,[1]ワークシート!$F$2:$BW$498,10,0)="","",VLOOKUP(#REF!&amp;"-"&amp;ROW()-109,[1]ワークシート!$F$2:$BW$498,10,0)),"")</f>
        <v/>
      </c>
      <c r="AC378" s="18"/>
      <c r="AD378" s="126" t="str">
        <f>+IFERROR(VLOOKUP(#REF!&amp;"-"&amp;ROW()-109,[1]ワークシート!$F$2:$BW$498,62,0),"")</f>
        <v/>
      </c>
      <c r="AE378" s="126"/>
      <c r="AF378" s="45" t="str">
        <f t="shared" si="13"/>
        <v/>
      </c>
      <c r="AG378" s="45"/>
      <c r="AH378" s="45" t="str">
        <f>+IFERROR(IF(VLOOKUP(#REF!&amp;"-"&amp;ROW()-109,[1]ワークシート!$F$2:$BW$498,63,0)="","",VLOOKUP(#REF!&amp;"-"&amp;ROW()-109,[1]ワークシート!$F$2:$BW$498,63,0)),"")</f>
        <v/>
      </c>
      <c r="AI378" s="45"/>
      <c r="AK378" s="135">
        <v>298</v>
      </c>
      <c r="AL378" s="135" t="str">
        <f t="shared" si="14"/>
        <v>298</v>
      </c>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row>
    <row r="379" spans="1:71" ht="35.1" hidden="1" customHeight="1">
      <c r="A379" s="2"/>
      <c r="B379" s="8" t="str">
        <f>+IFERROR(VLOOKUP(#REF!&amp;"-"&amp;ROW()-109,[1]ワークシート!$F$2:$BW$498,6,0),"")</f>
        <v/>
      </c>
      <c r="C379" s="18"/>
      <c r="D379" s="8" t="str">
        <f>+IFERROR(IF(VLOOKUP(#REF!&amp;"-"&amp;ROW()-109,[1]ワークシート!$F$2:$BW$498,7,0)="","",VLOOKUP(#REF!&amp;"-"&amp;ROW()-109,[1]ワークシート!$F$2:$BW$498,7,0)),"")</f>
        <v/>
      </c>
      <c r="E379" s="18"/>
      <c r="F379" s="8" t="str">
        <f>+IFERROR(VLOOKUP(#REF!&amp;"-"&amp;ROW()-109,[1]ワークシート!$F$2:$BW$498,8,0),"")</f>
        <v/>
      </c>
      <c r="G379" s="18"/>
      <c r="H379" s="45" t="str">
        <f>+IFERROR(VLOOKUP(#REF!&amp;"-"&amp;ROW()-109,[1]ワークシート!$F$2:$BW$498,9,0),"")</f>
        <v/>
      </c>
      <c r="I379"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79" s="49"/>
      <c r="K379" s="8" t="str">
        <f>+IFERROR(VLOOKUP(#REF!&amp;"-"&amp;ROW()-109,[1]ワークシート!$F$2:$BW$498,16,0),"")</f>
        <v/>
      </c>
      <c r="L379" s="29"/>
      <c r="M379" s="18"/>
      <c r="N379" s="52" t="str">
        <f>+IFERROR(VLOOKUP(#REF!&amp;"-"&amp;ROW()-109,[1]ワークシート!$F$2:$BW$498,21,0),"")</f>
        <v/>
      </c>
      <c r="O379" s="62"/>
      <c r="P379" s="66" t="str">
        <f>+IFERROR(VLOOKUP(#REF!&amp;"-"&amp;ROW()-109,[1]ワークシート!$F$2:$BW$498,22,0),"")</f>
        <v/>
      </c>
      <c r="Q379" s="66"/>
      <c r="R379" s="71" t="str">
        <f>+IFERROR(VLOOKUP(#REF!&amp;"-"&amp;ROW()-109,[1]ワークシート!$F$2:$BW$498,52,0),"")</f>
        <v/>
      </c>
      <c r="S379" s="71"/>
      <c r="T379" s="71"/>
      <c r="U379" s="66" t="str">
        <f>+IFERROR(VLOOKUP(#REF!&amp;"-"&amp;ROW()-109,[1]ワークシート!$F$2:$BW$498,57,0),"")</f>
        <v/>
      </c>
      <c r="V379" s="66"/>
      <c r="W379" s="66" t="str">
        <f>+IFERROR(VLOOKUP(#REF!&amp;"-"&amp;ROW()-109,[1]ワークシート!$F$2:$BW$498,58,0),"")</f>
        <v/>
      </c>
      <c r="X379" s="66"/>
      <c r="Y379" s="66"/>
      <c r="Z379" s="45" t="str">
        <f t="shared" si="12"/>
        <v/>
      </c>
      <c r="AA379" s="45"/>
      <c r="AB379" s="8" t="str">
        <f>+IFERROR(IF(VLOOKUP(#REF!&amp;"-"&amp;ROW()-109,[1]ワークシート!$F$2:$BW$498,10,0)="","",VLOOKUP(#REF!&amp;"-"&amp;ROW()-109,[1]ワークシート!$F$2:$BW$498,10,0)),"")</f>
        <v/>
      </c>
      <c r="AC379" s="18"/>
      <c r="AD379" s="126" t="str">
        <f>+IFERROR(VLOOKUP(#REF!&amp;"-"&amp;ROW()-109,[1]ワークシート!$F$2:$BW$498,62,0),"")</f>
        <v/>
      </c>
      <c r="AE379" s="126"/>
      <c r="AF379" s="45" t="str">
        <f t="shared" si="13"/>
        <v/>
      </c>
      <c r="AG379" s="45"/>
      <c r="AH379" s="45" t="str">
        <f>+IFERROR(IF(VLOOKUP(#REF!&amp;"-"&amp;ROW()-109,[1]ワークシート!$F$2:$BW$498,63,0)="","",VLOOKUP(#REF!&amp;"-"&amp;ROW()-109,[1]ワークシート!$F$2:$BW$498,63,0)),"")</f>
        <v/>
      </c>
      <c r="AI379" s="45"/>
      <c r="AK379" s="135">
        <v>299</v>
      </c>
      <c r="AL379" s="135" t="str">
        <f t="shared" si="14"/>
        <v>299</v>
      </c>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row>
    <row r="380" spans="1:71" ht="35.1" hidden="1" customHeight="1">
      <c r="A380" s="2"/>
      <c r="B380" s="8" t="str">
        <f>+IFERROR(VLOOKUP(#REF!&amp;"-"&amp;ROW()-109,[1]ワークシート!$F$2:$BW$498,6,0),"")</f>
        <v/>
      </c>
      <c r="C380" s="18"/>
      <c r="D380" s="8" t="str">
        <f>+IFERROR(IF(VLOOKUP(#REF!&amp;"-"&amp;ROW()-109,[1]ワークシート!$F$2:$BW$498,7,0)="","",VLOOKUP(#REF!&amp;"-"&amp;ROW()-109,[1]ワークシート!$F$2:$BW$498,7,0)),"")</f>
        <v/>
      </c>
      <c r="E380" s="18"/>
      <c r="F380" s="8" t="str">
        <f>+IFERROR(VLOOKUP(#REF!&amp;"-"&amp;ROW()-109,[1]ワークシート!$F$2:$BW$498,8,0),"")</f>
        <v/>
      </c>
      <c r="G380" s="18"/>
      <c r="H380" s="45" t="str">
        <f>+IFERROR(VLOOKUP(#REF!&amp;"-"&amp;ROW()-109,[1]ワークシート!$F$2:$BW$498,9,0),"")</f>
        <v/>
      </c>
      <c r="I380" s="47" t="str">
        <f>+IFERROR(IF(VLOOKUP(#REF!&amp;"-"&amp;ROW()-109,[1]ワークシート!$F$2:$BW$498,12,0)="","",IF(VLOOKUP(#REF!&amp;"-"&amp;ROW()-109,[1]ワークシート!$F$2:$BW$498,12,0)=VLOOKUP(#REF!&amp;"-"&amp;ROW()-109,[1]ワークシート!$F$2:$BW$498,11,0),VLOOKUP(#REF!&amp;"-"&amp;ROW()-109,[1]ワークシート!$F$2:$BW$498,12,0),VLOOKUP(#REF!&amp;"-"&amp;ROW()-109,[1]ワークシート!$F$2:$BW$498,11,0)&amp;"㎡の    内"&amp;VLOOKUP(#REF!&amp;"-"&amp;ROW()-109,[1]ワークシート!$F$2:$BW$498,12,0)&amp;"㎡")),"")</f>
        <v/>
      </c>
      <c r="J380" s="49"/>
      <c r="K380" s="8" t="str">
        <f>+IFERROR(VLOOKUP(#REF!&amp;"-"&amp;ROW()-109,[1]ワークシート!$F$2:$BW$498,16,0),"")</f>
        <v/>
      </c>
      <c r="L380" s="29"/>
      <c r="M380" s="18"/>
      <c r="N380" s="52" t="str">
        <f>+IFERROR(VLOOKUP(#REF!&amp;"-"&amp;ROW()-109,[1]ワークシート!$F$2:$BW$498,21,0),"")</f>
        <v/>
      </c>
      <c r="O380" s="62"/>
      <c r="P380" s="66" t="str">
        <f>+IFERROR(VLOOKUP(#REF!&amp;"-"&amp;ROW()-109,[1]ワークシート!$F$2:$BW$498,22,0),"")</f>
        <v/>
      </c>
      <c r="Q380" s="66"/>
      <c r="R380" s="71" t="str">
        <f>+IFERROR(VLOOKUP(#REF!&amp;"-"&amp;ROW()-109,[1]ワークシート!$F$2:$BW$498,52,0),"")</f>
        <v/>
      </c>
      <c r="S380" s="71"/>
      <c r="T380" s="71"/>
      <c r="U380" s="66" t="str">
        <f>+IFERROR(VLOOKUP(#REF!&amp;"-"&amp;ROW()-109,[1]ワークシート!$F$2:$BW$498,57,0),"")</f>
        <v/>
      </c>
      <c r="V380" s="66"/>
      <c r="W380" s="66" t="str">
        <f>+IFERROR(VLOOKUP(#REF!&amp;"-"&amp;ROW()-109,[1]ワークシート!$F$2:$BW$498,58,0),"")</f>
        <v/>
      </c>
      <c r="X380" s="66"/>
      <c r="Y380" s="66"/>
      <c r="Z380" s="45" t="str">
        <f t="shared" si="12"/>
        <v/>
      </c>
      <c r="AA380" s="45"/>
      <c r="AB380" s="8" t="str">
        <f>+IFERROR(IF(VLOOKUP(#REF!&amp;"-"&amp;ROW()-109,[1]ワークシート!$F$2:$BW$498,10,0)="","",VLOOKUP(#REF!&amp;"-"&amp;ROW()-109,[1]ワークシート!$F$2:$BW$498,10,0)),"")</f>
        <v/>
      </c>
      <c r="AC380" s="18"/>
      <c r="AD380" s="126" t="str">
        <f>+IFERROR(VLOOKUP(#REF!&amp;"-"&amp;ROW()-109,[1]ワークシート!$F$2:$BW$498,62,0),"")</f>
        <v/>
      </c>
      <c r="AE380" s="126"/>
      <c r="AF380" s="45" t="str">
        <f t="shared" si="13"/>
        <v/>
      </c>
      <c r="AG380" s="45"/>
      <c r="AH380" s="45" t="str">
        <f>+IFERROR(IF(VLOOKUP(#REF!&amp;"-"&amp;ROW()-109,[1]ワークシート!$F$2:$BW$498,63,0)="","",VLOOKUP(#REF!&amp;"-"&amp;ROW()-109,[1]ワークシート!$F$2:$BW$498,63,0)),"")</f>
        <v/>
      </c>
      <c r="AI380" s="45"/>
      <c r="AK380" s="135">
        <v>300</v>
      </c>
      <c r="AL380" s="135" t="str">
        <f t="shared" si="14"/>
        <v>300</v>
      </c>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row>
    <row r="381" spans="1:71">
      <c r="A381" s="2"/>
      <c r="B381" s="13">
        <v>5</v>
      </c>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2"/>
      <c r="AK381" s="136"/>
      <c r="AL381" s="136"/>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row>
    <row r="382" spans="1:71">
      <c r="A382" s="2"/>
      <c r="B382" s="14"/>
      <c r="C382" s="14"/>
      <c r="D382" s="14"/>
      <c r="E382" s="14"/>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136"/>
      <c r="AL382" s="136"/>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row>
    <row r="383" spans="1:71">
      <c r="A383" s="2"/>
      <c r="B383" s="14"/>
      <c r="C383" s="14"/>
      <c r="D383" s="14"/>
      <c r="E383" s="14"/>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136"/>
      <c r="AL383" s="136"/>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row>
    <row r="384" spans="1:71">
      <c r="A384" s="2"/>
      <c r="B384" s="14"/>
      <c r="C384" s="14"/>
      <c r="D384" s="14"/>
      <c r="E384" s="14"/>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136"/>
      <c r="AL384" s="136"/>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row>
    <row r="385" spans="1:71">
      <c r="A385" s="2"/>
      <c r="B385" s="14"/>
      <c r="C385" s="14"/>
      <c r="D385" s="14"/>
      <c r="E385" s="14"/>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136"/>
      <c r="AL385" s="136"/>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row>
    <row r="386" spans="1:71">
      <c r="A386" s="2"/>
      <c r="B386" s="14"/>
      <c r="C386" s="14"/>
      <c r="D386" s="14"/>
      <c r="E386" s="14"/>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136"/>
      <c r="AL386" s="136"/>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row>
    <row r="387" spans="1:71">
      <c r="A387" s="2"/>
      <c r="B387" s="14"/>
      <c r="C387" s="14"/>
      <c r="D387" s="14"/>
      <c r="E387" s="14"/>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136"/>
      <c r="AL387" s="136"/>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row>
    <row r="388" spans="1:71">
      <c r="A388" s="2"/>
      <c r="B388" s="14"/>
      <c r="C388" s="14"/>
      <c r="D388" s="14"/>
      <c r="E388" s="14"/>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136"/>
      <c r="AL388" s="136"/>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row>
    <row r="389" spans="1:71">
      <c r="A389" s="2"/>
      <c r="B389" s="14"/>
      <c r="C389" s="14"/>
      <c r="D389" s="14"/>
      <c r="E389" s="14"/>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136"/>
      <c r="AL389" s="136"/>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row>
    <row r="390" spans="1:71">
      <c r="A390" s="2"/>
      <c r="B390" s="14"/>
      <c r="C390" s="14"/>
      <c r="D390" s="14"/>
      <c r="E390" s="14"/>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136"/>
      <c r="AL390" s="136"/>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row>
    <row r="391" spans="1:71">
      <c r="A391" s="2"/>
      <c r="B391" s="14"/>
      <c r="C391" s="14"/>
      <c r="D391" s="14"/>
      <c r="E391" s="14"/>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136"/>
      <c r="AL391" s="136"/>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row>
    <row r="392" spans="1:71">
      <c r="A392" s="2"/>
      <c r="B392" s="14"/>
      <c r="C392" s="14"/>
      <c r="D392" s="14"/>
      <c r="E392" s="14"/>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136"/>
      <c r="AL392" s="136"/>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row>
    <row r="393" spans="1:71">
      <c r="A393" s="2"/>
      <c r="B393" s="14"/>
      <c r="C393" s="14"/>
      <c r="D393" s="14"/>
      <c r="E393" s="14"/>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136"/>
      <c r="AL393" s="136"/>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row>
    <row r="394" spans="1:71">
      <c r="A394" s="2"/>
      <c r="B394" s="14"/>
      <c r="C394" s="14"/>
      <c r="D394" s="14"/>
      <c r="E394" s="14"/>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136"/>
      <c r="AL394" s="136"/>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row>
    <row r="395" spans="1:71">
      <c r="A395" s="2"/>
      <c r="B395" s="14"/>
      <c r="C395" s="14"/>
      <c r="D395" s="14"/>
      <c r="E395" s="14"/>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136"/>
      <c r="AL395" s="136"/>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row>
    <row r="396" spans="1:71">
      <c r="A396" s="2"/>
      <c r="B396" s="14"/>
      <c r="C396" s="14"/>
      <c r="D396" s="14"/>
      <c r="E396" s="14"/>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136"/>
      <c r="AL396" s="136"/>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row>
    <row r="397" spans="1:71">
      <c r="A397" s="2"/>
      <c r="B397" s="14"/>
      <c r="C397" s="14"/>
      <c r="D397" s="14"/>
      <c r="E397" s="14"/>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136"/>
      <c r="AL397" s="136"/>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row>
    <row r="398" spans="1:71">
      <c r="A398" s="2"/>
      <c r="B398" s="14"/>
      <c r="C398" s="14"/>
      <c r="D398" s="14"/>
      <c r="E398" s="14"/>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136"/>
      <c r="AL398" s="136"/>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row>
    <row r="399" spans="1:71">
      <c r="A399" s="2"/>
      <c r="B399" s="14"/>
      <c r="C399" s="14"/>
      <c r="D399" s="14"/>
      <c r="E399" s="14"/>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136"/>
      <c r="AL399" s="136"/>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row>
    <row r="400" spans="1:71">
      <c r="A400" s="2"/>
      <c r="B400" s="14"/>
      <c r="C400" s="14"/>
      <c r="D400" s="14"/>
      <c r="E400" s="14"/>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136"/>
      <c r="AL400" s="136"/>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row>
    <row r="401" spans="1:71">
      <c r="A401" s="2"/>
      <c r="B401" s="14"/>
      <c r="C401" s="14"/>
      <c r="D401" s="14"/>
      <c r="E401" s="14"/>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136"/>
      <c r="AL401" s="136"/>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row>
    <row r="402" spans="1:71">
      <c r="A402" s="2"/>
      <c r="B402" s="14"/>
      <c r="C402" s="14"/>
      <c r="D402" s="14"/>
      <c r="E402" s="14"/>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136"/>
      <c r="AL402" s="136"/>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row>
    <row r="403" spans="1:71">
      <c r="A403" s="2"/>
      <c r="B403" s="14"/>
      <c r="C403" s="14"/>
      <c r="D403" s="14"/>
      <c r="E403" s="14"/>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136"/>
      <c r="AL403" s="136"/>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row>
    <row r="404" spans="1:71">
      <c r="A404" s="2"/>
      <c r="B404" s="14"/>
      <c r="C404" s="14"/>
      <c r="D404" s="14"/>
      <c r="E404" s="14"/>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136"/>
      <c r="AL404" s="136"/>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row>
    <row r="405" spans="1:71">
      <c r="A405" s="2"/>
      <c r="B405" s="14"/>
      <c r="C405" s="14"/>
      <c r="D405" s="14"/>
      <c r="E405" s="14"/>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136"/>
      <c r="AL405" s="136"/>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row>
    <row r="406" spans="1:71">
      <c r="A406" s="2"/>
      <c r="B406" s="14"/>
      <c r="C406" s="14"/>
      <c r="D406" s="14"/>
      <c r="E406" s="14"/>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136"/>
      <c r="AL406" s="136"/>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row>
    <row r="407" spans="1:71">
      <c r="A407" s="2"/>
      <c r="B407" s="14"/>
      <c r="C407" s="14"/>
      <c r="D407" s="14"/>
      <c r="E407" s="14"/>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136"/>
      <c r="AL407" s="136"/>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row>
    <row r="408" spans="1:71">
      <c r="A408" s="2"/>
      <c r="B408" s="14"/>
      <c r="C408" s="14"/>
      <c r="D408" s="14"/>
      <c r="E408" s="14"/>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136"/>
      <c r="AL408" s="136"/>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row>
    <row r="409" spans="1:71">
      <c r="A409" s="2"/>
      <c r="B409" s="14"/>
      <c r="C409" s="14"/>
      <c r="D409" s="14"/>
      <c r="E409" s="14"/>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136"/>
      <c r="AL409" s="136"/>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row>
    <row r="410" spans="1:71">
      <c r="A410" s="2"/>
      <c r="B410" s="14"/>
      <c r="C410" s="14"/>
      <c r="D410" s="14"/>
      <c r="E410" s="14"/>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136"/>
      <c r="AL410" s="136"/>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row>
    <row r="411" spans="1:71">
      <c r="A411" s="2"/>
      <c r="B411" s="14"/>
      <c r="C411" s="14"/>
      <c r="D411" s="14"/>
      <c r="E411" s="14"/>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136"/>
      <c r="AL411" s="136"/>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row>
    <row r="412" spans="1:71">
      <c r="A412" s="2"/>
      <c r="B412" s="14"/>
      <c r="C412" s="14"/>
      <c r="D412" s="14"/>
      <c r="E412" s="14"/>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136"/>
      <c r="AL412" s="136"/>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row>
    <row r="413" spans="1:71">
      <c r="A413" s="2"/>
      <c r="B413" s="14"/>
      <c r="C413" s="14"/>
      <c r="D413" s="14"/>
      <c r="E413" s="14"/>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136"/>
      <c r="AL413" s="136"/>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row>
    <row r="414" spans="1:71">
      <c r="A414" s="2"/>
      <c r="B414" s="14"/>
      <c r="C414" s="14"/>
      <c r="D414" s="14"/>
      <c r="E414" s="14"/>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136"/>
      <c r="AL414" s="136"/>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row>
    <row r="415" spans="1:71">
      <c r="A415" s="2"/>
      <c r="B415" s="14"/>
      <c r="C415" s="14"/>
      <c r="D415" s="14"/>
      <c r="E415" s="14"/>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136"/>
      <c r="AL415" s="136"/>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row>
    <row r="416" spans="1:71">
      <c r="A416" s="2"/>
      <c r="B416" s="14"/>
      <c r="C416" s="14"/>
      <c r="D416" s="14"/>
      <c r="E416" s="14"/>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136"/>
      <c r="AL416" s="136"/>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row>
    <row r="417" spans="1:71">
      <c r="A417" s="2"/>
      <c r="B417" s="14"/>
      <c r="C417" s="14"/>
      <c r="D417" s="14"/>
      <c r="E417" s="14"/>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136"/>
      <c r="AL417" s="136"/>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row>
    <row r="418" spans="1:71">
      <c r="A418" s="2"/>
      <c r="B418" s="14"/>
      <c r="C418" s="14"/>
      <c r="D418" s="14"/>
      <c r="E418" s="14"/>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136"/>
      <c r="AL418" s="136"/>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row>
    <row r="419" spans="1:71">
      <c r="A419" s="2"/>
      <c r="B419" s="14"/>
      <c r="C419" s="14"/>
      <c r="D419" s="14"/>
      <c r="E419" s="14"/>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136"/>
      <c r="AL419" s="136"/>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row>
    <row r="420" spans="1:71">
      <c r="A420" s="2"/>
      <c r="B420" s="14"/>
      <c r="C420" s="14"/>
      <c r="D420" s="14"/>
      <c r="E420" s="14"/>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136"/>
      <c r="AL420" s="136"/>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row>
    <row r="421" spans="1:71">
      <c r="A421" s="2"/>
      <c r="B421" s="14"/>
      <c r="C421" s="14"/>
      <c r="D421" s="14"/>
      <c r="E421" s="14"/>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136"/>
      <c r="AL421" s="136"/>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row>
    <row r="422" spans="1:71">
      <c r="A422" s="2"/>
      <c r="B422" s="14"/>
      <c r="C422" s="14"/>
      <c r="D422" s="14"/>
      <c r="E422" s="14"/>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136"/>
      <c r="AL422" s="136"/>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row>
    <row r="423" spans="1:71">
      <c r="A423" s="2"/>
      <c r="B423" s="14"/>
      <c r="C423" s="14"/>
      <c r="D423" s="14"/>
      <c r="E423" s="14"/>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136"/>
      <c r="AL423" s="136"/>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row>
    <row r="424" spans="1:71">
      <c r="A424" s="2"/>
      <c r="B424" s="14"/>
      <c r="C424" s="14"/>
      <c r="D424" s="14"/>
      <c r="E424" s="14"/>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136"/>
      <c r="AL424" s="136"/>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row>
    <row r="425" spans="1:71">
      <c r="A425" s="2"/>
      <c r="B425" s="14"/>
      <c r="C425" s="14"/>
      <c r="D425" s="14"/>
      <c r="E425" s="14"/>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136"/>
      <c r="AL425" s="136"/>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row>
    <row r="426" spans="1:71">
      <c r="A426" s="2"/>
      <c r="B426" s="14"/>
      <c r="C426" s="14"/>
      <c r="D426" s="14"/>
      <c r="E426" s="14"/>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136"/>
      <c r="AL426" s="136"/>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row>
    <row r="427" spans="1:71">
      <c r="A427" s="2"/>
      <c r="B427" s="14"/>
      <c r="C427" s="14"/>
      <c r="D427" s="14"/>
      <c r="E427" s="14"/>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136"/>
      <c r="AL427" s="136"/>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row>
    <row r="428" spans="1:71">
      <c r="A428" s="2"/>
      <c r="B428" s="14"/>
      <c r="C428" s="14"/>
      <c r="D428" s="14"/>
      <c r="E428" s="14"/>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136"/>
      <c r="AL428" s="136"/>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row>
    <row r="429" spans="1:71">
      <c r="A429" s="2"/>
      <c r="B429" s="14"/>
      <c r="C429" s="14"/>
      <c r="D429" s="14"/>
      <c r="E429" s="14"/>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136"/>
      <c r="AL429" s="136"/>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row>
    <row r="430" spans="1:71">
      <c r="A430" s="2"/>
      <c r="B430" s="14"/>
      <c r="C430" s="14"/>
      <c r="D430" s="14"/>
      <c r="E430" s="14"/>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136"/>
      <c r="AL430" s="136"/>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row>
    <row r="431" spans="1:71">
      <c r="A431" s="2"/>
      <c r="B431" s="14"/>
      <c r="C431" s="14"/>
      <c r="D431" s="14"/>
      <c r="E431" s="14"/>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136"/>
      <c r="AL431" s="136"/>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row>
    <row r="432" spans="1:71">
      <c r="A432" s="2"/>
      <c r="B432" s="14"/>
      <c r="C432" s="14"/>
      <c r="D432" s="14"/>
      <c r="E432" s="14"/>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136"/>
      <c r="AL432" s="136"/>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row>
    <row r="433" spans="1:71">
      <c r="A433" s="2"/>
      <c r="B433" s="14"/>
      <c r="C433" s="14"/>
      <c r="D433" s="14"/>
      <c r="E433" s="14"/>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136"/>
      <c r="AL433" s="136"/>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row>
    <row r="434" spans="1:71">
      <c r="A434" s="2"/>
      <c r="B434" s="14"/>
      <c r="C434" s="14"/>
      <c r="D434" s="14"/>
      <c r="E434" s="14"/>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136"/>
      <c r="AL434" s="136"/>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row>
    <row r="435" spans="1:71">
      <c r="A435" s="2"/>
      <c r="B435" s="14"/>
      <c r="C435" s="14"/>
      <c r="D435" s="14"/>
      <c r="E435" s="14"/>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136"/>
      <c r="AL435" s="136"/>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row>
    <row r="436" spans="1:71">
      <c r="A436" s="2"/>
      <c r="B436" s="14"/>
      <c r="C436" s="14"/>
      <c r="D436" s="14"/>
      <c r="E436" s="14"/>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136"/>
      <c r="AL436" s="136"/>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row>
    <row r="437" spans="1:71">
      <c r="A437" s="2"/>
      <c r="B437" s="14"/>
      <c r="C437" s="14"/>
      <c r="D437" s="14"/>
      <c r="E437" s="14"/>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136"/>
      <c r="AL437" s="136"/>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row>
    <row r="438" spans="1:71">
      <c r="A438" s="2"/>
      <c r="B438" s="14"/>
      <c r="C438" s="14"/>
      <c r="D438" s="14"/>
      <c r="E438" s="14"/>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136"/>
      <c r="AL438" s="136"/>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row>
    <row r="439" spans="1:71">
      <c r="A439" s="2"/>
      <c r="B439" s="14"/>
      <c r="C439" s="14"/>
      <c r="D439" s="14"/>
      <c r="E439" s="14"/>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136"/>
      <c r="AL439" s="136"/>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row>
    <row r="440" spans="1:71">
      <c r="A440" s="2"/>
      <c r="B440" s="14"/>
      <c r="C440" s="14"/>
      <c r="D440" s="14"/>
      <c r="E440" s="14"/>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136"/>
      <c r="AL440" s="136"/>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row>
    <row r="441" spans="1:71">
      <c r="A441" s="2"/>
      <c r="B441" s="14"/>
      <c r="C441" s="14"/>
      <c r="D441" s="14"/>
      <c r="E441" s="14"/>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136"/>
      <c r="AL441" s="136"/>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row>
    <row r="442" spans="1:71">
      <c r="A442" s="2"/>
      <c r="B442" s="14"/>
      <c r="C442" s="14"/>
      <c r="D442" s="14"/>
      <c r="E442" s="14"/>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136"/>
      <c r="AL442" s="136"/>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row>
    <row r="443" spans="1:71">
      <c r="A443" s="2"/>
      <c r="B443" s="14"/>
      <c r="C443" s="14"/>
      <c r="D443" s="14"/>
      <c r="E443" s="14"/>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136"/>
      <c r="AL443" s="136"/>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row>
    <row r="444" spans="1:71">
      <c r="A444" s="2"/>
      <c r="B444" s="14"/>
      <c r="C444" s="14"/>
      <c r="D444" s="14"/>
      <c r="E444" s="14"/>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136"/>
      <c r="AL444" s="136"/>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row>
    <row r="445" spans="1:71">
      <c r="A445" s="2"/>
      <c r="B445" s="14"/>
      <c r="C445" s="14"/>
      <c r="D445" s="14"/>
      <c r="E445" s="14"/>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136"/>
      <c r="AL445" s="136"/>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row>
    <row r="446" spans="1:71">
      <c r="A446" s="2"/>
      <c r="B446" s="14"/>
      <c r="C446" s="14"/>
      <c r="D446" s="14"/>
      <c r="E446" s="14"/>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136"/>
      <c r="AL446" s="136"/>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row>
    <row r="447" spans="1:71">
      <c r="A447" s="2"/>
      <c r="B447" s="14"/>
      <c r="C447" s="14"/>
      <c r="D447" s="14"/>
      <c r="E447" s="14"/>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136"/>
      <c r="AL447" s="136"/>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row>
    <row r="448" spans="1:71">
      <c r="A448" s="2"/>
      <c r="B448" s="14"/>
      <c r="C448" s="14"/>
      <c r="D448" s="14"/>
      <c r="E448" s="14"/>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136"/>
      <c r="AL448" s="136"/>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row>
    <row r="449" spans="1:71">
      <c r="A449" s="2"/>
      <c r="B449" s="14"/>
      <c r="C449" s="14"/>
      <c r="D449" s="14"/>
      <c r="E449" s="14"/>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136"/>
      <c r="AL449" s="136"/>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row>
    <row r="450" spans="1:71">
      <c r="A450" s="2"/>
      <c r="B450" s="14"/>
      <c r="C450" s="14"/>
      <c r="D450" s="14"/>
      <c r="E450" s="14"/>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136"/>
      <c r="AL450" s="136"/>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row>
    <row r="451" spans="1:71">
      <c r="A451" s="2"/>
      <c r="B451" s="14"/>
      <c r="C451" s="14"/>
      <c r="D451" s="14"/>
      <c r="E451" s="14"/>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136"/>
      <c r="AL451" s="136"/>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row>
    <row r="452" spans="1:71">
      <c r="A452" s="2"/>
      <c r="B452" s="14"/>
      <c r="C452" s="14"/>
      <c r="D452" s="14"/>
      <c r="E452" s="14"/>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136"/>
      <c r="AL452" s="136"/>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row>
    <row r="453" spans="1:71">
      <c r="A453" s="2"/>
      <c r="B453" s="14"/>
      <c r="C453" s="14"/>
      <c r="D453" s="14"/>
      <c r="E453" s="14"/>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136"/>
      <c r="AL453" s="136"/>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row>
    <row r="454" spans="1:71">
      <c r="A454" s="2"/>
      <c r="B454" s="14"/>
      <c r="C454" s="14"/>
      <c r="D454" s="14"/>
      <c r="E454" s="14"/>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136"/>
      <c r="AL454" s="136"/>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row>
    <row r="455" spans="1:71">
      <c r="A455" s="2"/>
      <c r="B455" s="14"/>
      <c r="C455" s="14"/>
      <c r="D455" s="14"/>
      <c r="E455" s="14"/>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136"/>
      <c r="AL455" s="136"/>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row>
    <row r="456" spans="1:71">
      <c r="A456" s="2"/>
      <c r="B456" s="14"/>
      <c r="C456" s="14"/>
      <c r="D456" s="14"/>
      <c r="E456" s="14"/>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136"/>
      <c r="AL456" s="136"/>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row>
    <row r="457" spans="1:71">
      <c r="A457" s="2"/>
      <c r="B457" s="14"/>
      <c r="C457" s="14"/>
      <c r="D457" s="14"/>
      <c r="E457" s="14"/>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136"/>
      <c r="AL457" s="136"/>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row>
    <row r="458" spans="1:71">
      <c r="A458" s="2"/>
      <c r="B458" s="14"/>
      <c r="C458" s="14"/>
      <c r="D458" s="14"/>
      <c r="E458" s="14"/>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136"/>
      <c r="AL458" s="136"/>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row>
    <row r="459" spans="1:71">
      <c r="A459" s="2"/>
      <c r="B459" s="14"/>
      <c r="C459" s="14"/>
      <c r="D459" s="14"/>
      <c r="E459" s="14"/>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136"/>
      <c r="AL459" s="136"/>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row>
    <row r="460" spans="1:71">
      <c r="A460" s="2"/>
      <c r="B460" s="14"/>
      <c r="C460" s="14"/>
      <c r="D460" s="14"/>
      <c r="E460" s="14"/>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136"/>
      <c r="AL460" s="136"/>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row>
    <row r="461" spans="1:71">
      <c r="A461" s="2"/>
      <c r="B461" s="14"/>
      <c r="C461" s="14"/>
      <c r="D461" s="14"/>
      <c r="E461" s="14"/>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136"/>
      <c r="AL461" s="136"/>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row>
    <row r="462" spans="1:71">
      <c r="A462" s="2"/>
      <c r="B462" s="14"/>
      <c r="C462" s="14"/>
      <c r="D462" s="14"/>
      <c r="E462" s="14"/>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136"/>
      <c r="AL462" s="136"/>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row>
    <row r="463" spans="1:71">
      <c r="A463" s="2"/>
      <c r="B463" s="14"/>
      <c r="C463" s="14"/>
      <c r="D463" s="14"/>
      <c r="E463" s="14"/>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136"/>
      <c r="AL463" s="136"/>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row>
    <row r="464" spans="1:71">
      <c r="A464" s="2"/>
      <c r="B464" s="14"/>
      <c r="C464" s="14"/>
      <c r="D464" s="14"/>
      <c r="E464" s="14"/>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136"/>
      <c r="AL464" s="136"/>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row>
    <row r="465" spans="1:71">
      <c r="A465" s="2"/>
      <c r="B465" s="14"/>
      <c r="C465" s="14"/>
      <c r="D465" s="14"/>
      <c r="E465" s="14"/>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136"/>
      <c r="AL465" s="136"/>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row>
    <row r="466" spans="1:71">
      <c r="A466" s="2"/>
      <c r="B466" s="14"/>
      <c r="C466" s="14"/>
      <c r="D466" s="14"/>
      <c r="E466" s="14"/>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136"/>
      <c r="AL466" s="136"/>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row>
    <row r="467" spans="1:71">
      <c r="A467" s="2"/>
      <c r="B467" s="14"/>
      <c r="C467" s="14"/>
      <c r="D467" s="14"/>
      <c r="E467" s="14"/>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136"/>
      <c r="AL467" s="136"/>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row>
    <row r="468" spans="1:71">
      <c r="A468" s="2"/>
      <c r="B468" s="14"/>
      <c r="C468" s="14"/>
      <c r="D468" s="14"/>
      <c r="E468" s="14"/>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136"/>
      <c r="AL468" s="136"/>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row>
    <row r="469" spans="1:71">
      <c r="A469" s="2"/>
      <c r="B469" s="14"/>
      <c r="C469" s="14"/>
      <c r="D469" s="14"/>
      <c r="E469" s="14"/>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136"/>
      <c r="AL469" s="136"/>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row>
    <row r="470" spans="1:71">
      <c r="A470" s="2"/>
      <c r="B470" s="14"/>
      <c r="C470" s="14"/>
      <c r="D470" s="14"/>
      <c r="E470" s="14"/>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136"/>
      <c r="AL470" s="136"/>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row>
    <row r="471" spans="1:71">
      <c r="A471" s="2"/>
      <c r="B471" s="14"/>
      <c r="C471" s="14"/>
      <c r="D471" s="14"/>
      <c r="E471" s="14"/>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136"/>
      <c r="AL471" s="136"/>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row>
    <row r="472" spans="1:71">
      <c r="A472" s="2"/>
      <c r="B472" s="14"/>
      <c r="C472" s="14"/>
      <c r="D472" s="14"/>
      <c r="E472" s="14"/>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136"/>
      <c r="AL472" s="136"/>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row>
    <row r="473" spans="1:71">
      <c r="A473" s="2"/>
      <c r="B473" s="14"/>
      <c r="C473" s="14"/>
      <c r="D473" s="14"/>
      <c r="E473" s="14"/>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136"/>
      <c r="AL473" s="136"/>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row>
    <row r="474" spans="1:71">
      <c r="A474" s="2"/>
      <c r="B474" s="14"/>
      <c r="C474" s="14"/>
      <c r="D474" s="14"/>
      <c r="E474" s="14"/>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136"/>
      <c r="AL474" s="136"/>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row>
    <row r="475" spans="1:71">
      <c r="A475" s="2"/>
      <c r="B475" s="14"/>
      <c r="C475" s="14"/>
      <c r="D475" s="14"/>
      <c r="E475" s="14"/>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136"/>
      <c r="AL475" s="136"/>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row>
    <row r="476" spans="1:71">
      <c r="A476" s="2"/>
      <c r="B476" s="14"/>
      <c r="C476" s="14"/>
      <c r="D476" s="14"/>
      <c r="E476" s="14"/>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136"/>
      <c r="AL476" s="136"/>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row>
    <row r="477" spans="1:71">
      <c r="A477" s="2"/>
      <c r="B477" s="14"/>
      <c r="C477" s="14"/>
      <c r="D477" s="14"/>
      <c r="E477" s="14"/>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136"/>
      <c r="AL477" s="136"/>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row>
    <row r="478" spans="1:71">
      <c r="A478" s="2"/>
      <c r="B478" s="14"/>
      <c r="C478" s="14"/>
      <c r="D478" s="14"/>
      <c r="E478" s="14"/>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136"/>
      <c r="AL478" s="136"/>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row>
    <row r="479" spans="1:71">
      <c r="A479" s="2"/>
      <c r="B479" s="14"/>
      <c r="C479" s="14"/>
      <c r="D479" s="14"/>
      <c r="E479" s="14"/>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136"/>
      <c r="AL479" s="136"/>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row>
    <row r="480" spans="1:71">
      <c r="A480" s="2"/>
      <c r="B480" s="14"/>
      <c r="C480" s="14"/>
      <c r="D480" s="14"/>
      <c r="E480" s="14"/>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136"/>
      <c r="AL480" s="136"/>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row>
    <row r="481" spans="1:71">
      <c r="A481" s="2"/>
      <c r="B481" s="14"/>
      <c r="C481" s="14"/>
      <c r="D481" s="14"/>
      <c r="E481" s="14"/>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136"/>
      <c r="AL481" s="136"/>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row>
    <row r="482" spans="1:71">
      <c r="A482" s="2"/>
      <c r="B482" s="14"/>
      <c r="C482" s="14"/>
      <c r="D482" s="14"/>
      <c r="E482" s="14"/>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136"/>
      <c r="AL482" s="136"/>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row>
    <row r="483" spans="1:71">
      <c r="A483" s="2"/>
      <c r="B483" s="14"/>
      <c r="C483" s="14"/>
      <c r="D483" s="14"/>
      <c r="E483" s="14"/>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136"/>
      <c r="AL483" s="136"/>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row>
    <row r="484" spans="1:71">
      <c r="A484" s="2"/>
      <c r="B484" s="14"/>
      <c r="C484" s="14"/>
      <c r="D484" s="14"/>
      <c r="E484" s="14"/>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136"/>
      <c r="AL484" s="136"/>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row>
    <row r="485" spans="1:71">
      <c r="A485" s="2"/>
      <c r="B485" s="14"/>
      <c r="C485" s="14"/>
      <c r="D485" s="14"/>
      <c r="E485" s="14"/>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136"/>
      <c r="AL485" s="136"/>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row>
    <row r="486" spans="1:71">
      <c r="A486" s="2"/>
      <c r="B486" s="14"/>
      <c r="C486" s="14"/>
      <c r="D486" s="14"/>
      <c r="E486" s="14"/>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136"/>
      <c r="AL486" s="136"/>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row>
    <row r="487" spans="1:71">
      <c r="A487" s="2"/>
      <c r="B487" s="14"/>
      <c r="C487" s="14"/>
      <c r="D487" s="14"/>
      <c r="E487" s="14"/>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136"/>
      <c r="AL487" s="136"/>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row>
    <row r="488" spans="1:71">
      <c r="A488" s="2"/>
      <c r="B488" s="14"/>
      <c r="C488" s="14"/>
      <c r="D488" s="14"/>
      <c r="E488" s="14"/>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136"/>
      <c r="AL488" s="136"/>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row>
    <row r="489" spans="1:71">
      <c r="A489" s="2"/>
      <c r="B489" s="14"/>
      <c r="C489" s="14"/>
      <c r="D489" s="14"/>
      <c r="E489" s="14"/>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136"/>
      <c r="AL489" s="136"/>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row>
    <row r="490" spans="1:71">
      <c r="A490" s="2"/>
      <c r="B490" s="14"/>
      <c r="C490" s="14"/>
      <c r="D490" s="14"/>
      <c r="E490" s="14"/>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136"/>
      <c r="AL490" s="136"/>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row>
    <row r="491" spans="1:71">
      <c r="A491" s="2"/>
      <c r="B491" s="14"/>
      <c r="C491" s="14"/>
      <c r="D491" s="14"/>
      <c r="E491" s="14"/>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136"/>
      <c r="AL491" s="136"/>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row>
    <row r="492" spans="1:71">
      <c r="A492" s="2"/>
      <c r="B492" s="14"/>
      <c r="C492" s="14"/>
      <c r="D492" s="14"/>
      <c r="E492" s="14"/>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136"/>
      <c r="AL492" s="136"/>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row>
    <row r="493" spans="1:71">
      <c r="A493" s="2"/>
      <c r="B493" s="14"/>
      <c r="C493" s="14"/>
      <c r="D493" s="14"/>
      <c r="E493" s="14"/>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136"/>
      <c r="AL493" s="136"/>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row>
    <row r="494" spans="1:71">
      <c r="A494" s="2"/>
      <c r="B494" s="14"/>
      <c r="C494" s="14"/>
      <c r="D494" s="14"/>
      <c r="E494" s="14"/>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136"/>
      <c r="AL494" s="136"/>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row>
    <row r="495" spans="1:71">
      <c r="A495" s="2"/>
      <c r="B495" s="14"/>
      <c r="C495" s="14"/>
      <c r="D495" s="14"/>
      <c r="E495" s="14"/>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136"/>
      <c r="AL495" s="136"/>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row>
    <row r="496" spans="1:71">
      <c r="A496" s="2"/>
      <c r="B496" s="14"/>
      <c r="C496" s="14"/>
      <c r="D496" s="14"/>
      <c r="E496" s="14"/>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136"/>
      <c r="AL496" s="136"/>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row>
    <row r="497" spans="1:71">
      <c r="A497" s="2"/>
      <c r="B497" s="14"/>
      <c r="C497" s="14"/>
      <c r="D497" s="14"/>
      <c r="E497" s="14"/>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136"/>
      <c r="AL497" s="136"/>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row>
    <row r="498" spans="1:71">
      <c r="A498" s="2"/>
      <c r="B498" s="14"/>
      <c r="C498" s="14"/>
      <c r="D498" s="14"/>
      <c r="E498" s="14"/>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136"/>
      <c r="AL498" s="136"/>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row>
    <row r="499" spans="1:71">
      <c r="A499" s="2"/>
      <c r="B499" s="14"/>
      <c r="C499" s="14"/>
      <c r="D499" s="14"/>
      <c r="E499" s="14"/>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136"/>
      <c r="AL499" s="136"/>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row>
    <row r="500" spans="1:71">
      <c r="A500" s="2"/>
      <c r="B500" s="14"/>
      <c r="C500" s="14"/>
      <c r="D500" s="14"/>
      <c r="E500" s="14"/>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136"/>
      <c r="AL500" s="136"/>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row>
    <row r="501" spans="1:71">
      <c r="A501" s="2"/>
      <c r="B501" s="14"/>
      <c r="C501" s="14"/>
      <c r="D501" s="14"/>
      <c r="E501" s="14"/>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136"/>
      <c r="AL501" s="136"/>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row>
    <row r="502" spans="1:71">
      <c r="A502" s="2"/>
      <c r="B502" s="14"/>
      <c r="C502" s="14"/>
      <c r="D502" s="14"/>
      <c r="E502" s="14"/>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136"/>
      <c r="AL502" s="136"/>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row>
    <row r="503" spans="1:71">
      <c r="A503" s="2"/>
      <c r="B503" s="14"/>
      <c r="C503" s="14"/>
      <c r="D503" s="14"/>
      <c r="E503" s="14"/>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136"/>
      <c r="AL503" s="136"/>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row>
    <row r="504" spans="1:71">
      <c r="A504" s="2"/>
      <c r="B504" s="14"/>
      <c r="C504" s="14"/>
      <c r="D504" s="14"/>
      <c r="E504" s="14"/>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136"/>
      <c r="AL504" s="136"/>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row>
    <row r="505" spans="1:71">
      <c r="A505" s="2"/>
      <c r="B505" s="14"/>
      <c r="C505" s="14"/>
      <c r="D505" s="14"/>
      <c r="E505" s="14"/>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136"/>
      <c r="AL505" s="136"/>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row>
    <row r="506" spans="1:71">
      <c r="A506" s="2"/>
      <c r="B506" s="14"/>
      <c r="C506" s="14"/>
      <c r="D506" s="14"/>
      <c r="E506" s="14"/>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136"/>
      <c r="AL506" s="136"/>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row>
    <row r="507" spans="1:71">
      <c r="A507" s="2"/>
      <c r="B507" s="14"/>
      <c r="C507" s="14"/>
      <c r="D507" s="14"/>
      <c r="E507" s="14"/>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136"/>
      <c r="AL507" s="136"/>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row>
    <row r="508" spans="1:71">
      <c r="A508" s="2"/>
      <c r="B508" s="14"/>
      <c r="C508" s="14"/>
      <c r="D508" s="14"/>
      <c r="E508" s="14"/>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136"/>
      <c r="AL508" s="136"/>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row>
    <row r="509" spans="1:71">
      <c r="A509" s="2"/>
      <c r="B509" s="14"/>
      <c r="C509" s="14"/>
      <c r="D509" s="14"/>
      <c r="E509" s="14"/>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136"/>
      <c r="AL509" s="136"/>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row>
    <row r="510" spans="1:71">
      <c r="A510" s="2"/>
      <c r="B510" s="14"/>
      <c r="C510" s="14"/>
      <c r="D510" s="14"/>
      <c r="E510" s="14"/>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136"/>
      <c r="AL510" s="136"/>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row>
    <row r="511" spans="1:71">
      <c r="A511" s="2"/>
      <c r="B511" s="14"/>
      <c r="C511" s="14"/>
      <c r="D511" s="14"/>
      <c r="E511" s="14"/>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136"/>
      <c r="AL511" s="136"/>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row>
    <row r="512" spans="1:71">
      <c r="A512" s="2"/>
      <c r="B512" s="14"/>
      <c r="C512" s="14"/>
      <c r="D512" s="14"/>
      <c r="E512" s="14"/>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136"/>
      <c r="AL512" s="136"/>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row>
    <row r="513" spans="1:71">
      <c r="A513" s="2"/>
      <c r="B513" s="14"/>
      <c r="C513" s="14"/>
      <c r="D513" s="14"/>
      <c r="E513" s="14"/>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136"/>
      <c r="AL513" s="136"/>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row>
    <row r="514" spans="1:71">
      <c r="A514" s="2"/>
      <c r="B514" s="14"/>
      <c r="C514" s="14"/>
      <c r="D514" s="14"/>
      <c r="E514" s="14"/>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136"/>
      <c r="AL514" s="136"/>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row>
    <row r="515" spans="1:71">
      <c r="A515" s="2"/>
      <c r="B515" s="14"/>
      <c r="C515" s="14"/>
      <c r="D515" s="14"/>
      <c r="E515" s="14"/>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136"/>
      <c r="AL515" s="136"/>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row>
    <row r="516" spans="1:71">
      <c r="A516" s="2"/>
      <c r="B516" s="14"/>
      <c r="C516" s="14"/>
      <c r="D516" s="14"/>
      <c r="E516" s="14"/>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136"/>
      <c r="AL516" s="136"/>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row>
    <row r="517" spans="1:71">
      <c r="A517" s="2"/>
      <c r="B517" s="14"/>
      <c r="C517" s="14"/>
      <c r="D517" s="14"/>
      <c r="E517" s="14"/>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136"/>
      <c r="AL517" s="136"/>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row>
    <row r="518" spans="1:71">
      <c r="A518" s="2"/>
      <c r="B518" s="14"/>
      <c r="C518" s="14"/>
      <c r="D518" s="14"/>
      <c r="E518" s="14"/>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136"/>
      <c r="AL518" s="136"/>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row>
    <row r="519" spans="1:71">
      <c r="A519" s="2"/>
      <c r="B519" s="14"/>
      <c r="C519" s="14"/>
      <c r="D519" s="14"/>
      <c r="E519" s="14"/>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136"/>
      <c r="AL519" s="136"/>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row>
    <row r="520" spans="1:71">
      <c r="A520" s="2"/>
      <c r="B520" s="14"/>
      <c r="C520" s="14"/>
      <c r="D520" s="14"/>
      <c r="E520" s="14"/>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136"/>
      <c r="AL520" s="136"/>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row>
    <row r="521" spans="1:71">
      <c r="A521" s="2"/>
      <c r="B521" s="14"/>
      <c r="C521" s="14"/>
      <c r="D521" s="14"/>
      <c r="E521" s="14"/>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136"/>
      <c r="AL521" s="136"/>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row>
    <row r="522" spans="1:71">
      <c r="A522" s="2"/>
      <c r="B522" s="14"/>
      <c r="C522" s="14"/>
      <c r="D522" s="14"/>
      <c r="E522" s="14"/>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136"/>
      <c r="AL522" s="136"/>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row>
    <row r="523" spans="1:71">
      <c r="A523" s="2"/>
      <c r="B523" s="14"/>
      <c r="C523" s="14"/>
      <c r="D523" s="14"/>
      <c r="E523" s="14"/>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136"/>
      <c r="AL523" s="136"/>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row>
    <row r="524" spans="1:71">
      <c r="A524" s="2"/>
      <c r="B524" s="14"/>
      <c r="C524" s="14"/>
      <c r="D524" s="14"/>
      <c r="E524" s="14"/>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136"/>
      <c r="AL524" s="136"/>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row>
    <row r="525" spans="1:71">
      <c r="A525" s="2"/>
      <c r="B525" s="14"/>
      <c r="C525" s="14"/>
      <c r="D525" s="14"/>
      <c r="E525" s="14"/>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136"/>
      <c r="AL525" s="136"/>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row>
    <row r="526" spans="1:71">
      <c r="A526" s="2"/>
      <c r="B526" s="14"/>
      <c r="C526" s="14"/>
      <c r="D526" s="14"/>
      <c r="E526" s="14"/>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136"/>
      <c r="AL526" s="136"/>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row>
    <row r="527" spans="1:71">
      <c r="A527" s="2"/>
      <c r="B527" s="14"/>
      <c r="C527" s="14"/>
      <c r="D527" s="14"/>
      <c r="E527" s="14"/>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136"/>
      <c r="AL527" s="136"/>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row>
    <row r="528" spans="1:71">
      <c r="A528" s="2"/>
      <c r="B528" s="14"/>
      <c r="C528" s="14"/>
      <c r="D528" s="14"/>
      <c r="E528" s="14"/>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136"/>
      <c r="AL528" s="136"/>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row>
    <row r="529" spans="1:71">
      <c r="A529" s="2"/>
      <c r="B529" s="14"/>
      <c r="C529" s="14"/>
      <c r="D529" s="14"/>
      <c r="E529" s="14"/>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136"/>
      <c r="AL529" s="136"/>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row>
    <row r="530" spans="1:71">
      <c r="A530" s="2"/>
      <c r="B530" s="14"/>
      <c r="C530" s="14"/>
      <c r="D530" s="14"/>
      <c r="E530" s="14"/>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136"/>
      <c r="AL530" s="136"/>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row>
    <row r="531" spans="1:71">
      <c r="A531" s="2"/>
      <c r="B531" s="14"/>
      <c r="C531" s="14"/>
      <c r="D531" s="14"/>
      <c r="E531" s="14"/>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136"/>
      <c r="AL531" s="136"/>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row>
    <row r="532" spans="1:71">
      <c r="A532" s="2"/>
      <c r="B532" s="14"/>
      <c r="C532" s="14"/>
      <c r="D532" s="14"/>
      <c r="E532" s="14"/>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136"/>
      <c r="AL532" s="136"/>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row>
    <row r="533" spans="1:71">
      <c r="A533" s="2"/>
      <c r="B533" s="14"/>
      <c r="C533" s="14"/>
      <c r="D533" s="14"/>
      <c r="E533" s="14"/>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136"/>
      <c r="AL533" s="136"/>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row>
    <row r="534" spans="1:71">
      <c r="A534" s="2"/>
      <c r="B534" s="14"/>
      <c r="C534" s="14"/>
      <c r="D534" s="14"/>
      <c r="E534" s="14"/>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136"/>
      <c r="AL534" s="136"/>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row>
    <row r="535" spans="1:71">
      <c r="A535" s="2"/>
      <c r="B535" s="14"/>
      <c r="C535" s="14"/>
      <c r="D535" s="14"/>
      <c r="E535" s="14"/>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136"/>
      <c r="AL535" s="136"/>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row>
    <row r="536" spans="1:71">
      <c r="A536" s="2"/>
      <c r="B536" s="14"/>
      <c r="C536" s="14"/>
      <c r="D536" s="14"/>
      <c r="E536" s="14"/>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136"/>
      <c r="AL536" s="136"/>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row>
    <row r="537" spans="1:71">
      <c r="A537" s="2"/>
      <c r="B537" s="14"/>
      <c r="C537" s="14"/>
      <c r="D537" s="14"/>
      <c r="E537" s="14"/>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136"/>
      <c r="AL537" s="136"/>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row>
    <row r="538" spans="1:71">
      <c r="A538" s="2"/>
      <c r="B538" s="14"/>
      <c r="C538" s="14"/>
      <c r="D538" s="14"/>
      <c r="E538" s="14"/>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136"/>
      <c r="AL538" s="136"/>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row>
    <row r="539" spans="1:71">
      <c r="A539" s="2"/>
      <c r="B539" s="14"/>
      <c r="C539" s="14"/>
      <c r="D539" s="14"/>
      <c r="E539" s="14"/>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136"/>
      <c r="AL539" s="136"/>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row>
    <row r="540" spans="1:71">
      <c r="A540" s="2"/>
      <c r="B540" s="14"/>
      <c r="C540" s="14"/>
      <c r="D540" s="14"/>
      <c r="E540" s="14"/>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136"/>
      <c r="AL540" s="136"/>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row>
    <row r="541" spans="1:71">
      <c r="A541" s="2"/>
      <c r="B541" s="14"/>
      <c r="C541" s="14"/>
      <c r="D541" s="14"/>
      <c r="E541" s="14"/>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136"/>
      <c r="AL541" s="136"/>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row>
    <row r="542" spans="1:71">
      <c r="A542" s="2"/>
      <c r="B542" s="14"/>
      <c r="C542" s="14"/>
      <c r="D542" s="14"/>
      <c r="E542" s="14"/>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136"/>
      <c r="AL542" s="136"/>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row>
    <row r="543" spans="1:71">
      <c r="A543" s="2"/>
      <c r="B543" s="14"/>
      <c r="C543" s="14"/>
      <c r="D543" s="14"/>
      <c r="E543" s="14"/>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136"/>
      <c r="AL543" s="136"/>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row>
    <row r="544" spans="1:71">
      <c r="A544" s="2"/>
      <c r="B544" s="14"/>
      <c r="C544" s="14"/>
      <c r="D544" s="14"/>
      <c r="E544" s="14"/>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136"/>
      <c r="AL544" s="136"/>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row>
    <row r="545" spans="1:71">
      <c r="A545" s="2"/>
      <c r="B545" s="14"/>
      <c r="C545" s="14"/>
      <c r="D545" s="14"/>
      <c r="E545" s="14"/>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136"/>
      <c r="AL545" s="136"/>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row>
    <row r="546" spans="1:71">
      <c r="A546" s="2"/>
      <c r="B546" s="14"/>
      <c r="C546" s="14"/>
      <c r="D546" s="14"/>
      <c r="E546" s="14"/>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136"/>
      <c r="AL546" s="136"/>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row>
    <row r="547" spans="1:71">
      <c r="A547" s="2"/>
      <c r="B547" s="14"/>
      <c r="C547" s="14"/>
      <c r="D547" s="14"/>
      <c r="E547" s="14"/>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136"/>
      <c r="AL547" s="136"/>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row>
    <row r="548" spans="1:71">
      <c r="A548" s="2"/>
      <c r="B548" s="14"/>
      <c r="C548" s="14"/>
      <c r="D548" s="14"/>
      <c r="E548" s="14"/>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136"/>
      <c r="AL548" s="136"/>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row>
    <row r="549" spans="1:71">
      <c r="A549" s="2"/>
      <c r="B549" s="14"/>
      <c r="C549" s="14"/>
      <c r="D549" s="14"/>
      <c r="E549" s="14"/>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136"/>
      <c r="AL549" s="136"/>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row>
    <row r="550" spans="1:71">
      <c r="A550" s="2"/>
      <c r="B550" s="14"/>
      <c r="C550" s="14"/>
      <c r="D550" s="14"/>
      <c r="E550" s="14"/>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136"/>
      <c r="AL550" s="136"/>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row>
    <row r="551" spans="1:71">
      <c r="A551" s="2"/>
      <c r="B551" s="14"/>
      <c r="C551" s="14"/>
      <c r="D551" s="14"/>
      <c r="E551" s="14"/>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136"/>
      <c r="AL551" s="136"/>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row>
    <row r="552" spans="1:71">
      <c r="A552" s="2"/>
      <c r="B552" s="14"/>
      <c r="C552" s="14"/>
      <c r="D552" s="14"/>
      <c r="E552" s="14"/>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136"/>
      <c r="AL552" s="136"/>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row>
    <row r="553" spans="1:71">
      <c r="A553" s="2"/>
      <c r="B553" s="14"/>
      <c r="C553" s="14"/>
      <c r="D553" s="14"/>
      <c r="E553" s="14"/>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136"/>
      <c r="AL553" s="136"/>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row>
    <row r="554" spans="1:71">
      <c r="A554" s="2"/>
      <c r="B554" s="14"/>
      <c r="C554" s="14"/>
      <c r="D554" s="14"/>
      <c r="E554" s="14"/>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136"/>
      <c r="AL554" s="136"/>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row>
    <row r="555" spans="1:71">
      <c r="A555" s="2"/>
      <c r="B555" s="14"/>
      <c r="C555" s="14"/>
      <c r="D555" s="14"/>
      <c r="E555" s="14"/>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136"/>
      <c r="AL555" s="136"/>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row>
    <row r="556" spans="1:71">
      <c r="A556" s="2"/>
      <c r="B556" s="14"/>
      <c r="C556" s="14"/>
      <c r="D556" s="14"/>
      <c r="E556" s="14"/>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136"/>
      <c r="AL556" s="136"/>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row>
    <row r="557" spans="1:71">
      <c r="A557" s="2"/>
      <c r="B557" s="14"/>
      <c r="C557" s="14"/>
      <c r="D557" s="14"/>
      <c r="E557" s="14"/>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136"/>
      <c r="AL557" s="136"/>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row>
    <row r="558" spans="1:71">
      <c r="A558" s="2"/>
      <c r="B558" s="14"/>
      <c r="C558" s="14"/>
      <c r="D558" s="14"/>
      <c r="E558" s="14"/>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136"/>
      <c r="AL558" s="136"/>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row>
    <row r="559" spans="1:71">
      <c r="A559" s="2"/>
      <c r="B559" s="14"/>
      <c r="C559" s="14"/>
      <c r="D559" s="14"/>
      <c r="E559" s="14"/>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136"/>
      <c r="AL559" s="136"/>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row>
    <row r="560" spans="1:71">
      <c r="A560" s="2"/>
      <c r="B560" s="14"/>
      <c r="C560" s="14"/>
      <c r="D560" s="14"/>
      <c r="E560" s="14"/>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136"/>
      <c r="AL560" s="136"/>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row>
    <row r="561" spans="1:71">
      <c r="A561" s="2"/>
      <c r="B561" s="14"/>
      <c r="C561" s="14"/>
      <c r="D561" s="14"/>
      <c r="E561" s="14"/>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136"/>
      <c r="AL561" s="136"/>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row>
    <row r="562" spans="1:71">
      <c r="A562" s="2"/>
      <c r="B562" s="14"/>
      <c r="C562" s="14"/>
      <c r="D562" s="14"/>
      <c r="E562" s="14"/>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136"/>
      <c r="AL562" s="136"/>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row>
    <row r="563" spans="1:71">
      <c r="A563" s="2"/>
      <c r="B563" s="14"/>
      <c r="C563" s="14"/>
      <c r="D563" s="14"/>
      <c r="E563" s="14"/>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136"/>
      <c r="AL563" s="136"/>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row>
    <row r="564" spans="1:71">
      <c r="A564" s="2"/>
      <c r="B564" s="14"/>
      <c r="C564" s="14"/>
      <c r="D564" s="14"/>
      <c r="E564" s="14"/>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136"/>
      <c r="AL564" s="136"/>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row>
    <row r="565" spans="1:71">
      <c r="A565" s="2"/>
      <c r="B565" s="14"/>
      <c r="C565" s="14"/>
      <c r="D565" s="14"/>
      <c r="E565" s="14"/>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136"/>
      <c r="AL565" s="136"/>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row>
    <row r="566" spans="1:71">
      <c r="A566" s="2"/>
      <c r="B566" s="14"/>
      <c r="C566" s="14"/>
      <c r="D566" s="14"/>
      <c r="E566" s="14"/>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136"/>
      <c r="AL566" s="136"/>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row>
    <row r="567" spans="1:71">
      <c r="A567" s="2"/>
      <c r="B567" s="14"/>
      <c r="C567" s="14"/>
      <c r="D567" s="14"/>
      <c r="E567" s="14"/>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136"/>
      <c r="AL567" s="136"/>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row>
    <row r="568" spans="1:71">
      <c r="A568" s="2"/>
      <c r="B568" s="14"/>
      <c r="C568" s="14"/>
      <c r="D568" s="14"/>
      <c r="E568" s="14"/>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136"/>
      <c r="AL568" s="136"/>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row>
    <row r="569" spans="1:71">
      <c r="A569" s="2"/>
      <c r="B569" s="14"/>
      <c r="C569" s="14"/>
      <c r="D569" s="14"/>
      <c r="E569" s="14"/>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136"/>
      <c r="AL569" s="136"/>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row>
    <row r="570" spans="1:71">
      <c r="A570" s="2"/>
      <c r="B570" s="14"/>
      <c r="C570" s="14"/>
      <c r="D570" s="14"/>
      <c r="E570" s="14"/>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136"/>
      <c r="AL570" s="136"/>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row>
    <row r="571" spans="1:71">
      <c r="A571" s="2"/>
      <c r="B571" s="14"/>
      <c r="C571" s="14"/>
      <c r="D571" s="14"/>
      <c r="E571" s="14"/>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136"/>
      <c r="AL571" s="136"/>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row>
    <row r="572" spans="1:71">
      <c r="A572" s="2"/>
      <c r="B572" s="14"/>
      <c r="C572" s="14"/>
      <c r="D572" s="14"/>
      <c r="E572" s="14"/>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136"/>
      <c r="AL572" s="136"/>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row>
    <row r="573" spans="1:71">
      <c r="A573" s="2"/>
      <c r="B573" s="14"/>
      <c r="C573" s="14"/>
      <c r="D573" s="14"/>
      <c r="E573" s="14"/>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136"/>
      <c r="AL573" s="136"/>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row>
    <row r="574" spans="1:71">
      <c r="A574" s="2"/>
      <c r="B574" s="14"/>
      <c r="C574" s="14"/>
      <c r="D574" s="14"/>
      <c r="E574" s="14"/>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136"/>
      <c r="AL574" s="136"/>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row>
    <row r="575" spans="1:71">
      <c r="A575" s="2"/>
      <c r="B575" s="14"/>
      <c r="C575" s="14"/>
      <c r="D575" s="14"/>
      <c r="E575" s="14"/>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136"/>
      <c r="AL575" s="136"/>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row>
    <row r="576" spans="1:71">
      <c r="A576" s="2"/>
      <c r="B576" s="14"/>
      <c r="C576" s="14"/>
      <c r="D576" s="14"/>
      <c r="E576" s="14"/>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136"/>
      <c r="AL576" s="136"/>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row>
    <row r="577" spans="1:71">
      <c r="A577" s="2"/>
      <c r="B577" s="14"/>
      <c r="C577" s="14"/>
      <c r="D577" s="14"/>
      <c r="E577" s="14"/>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136"/>
      <c r="AL577" s="136"/>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row>
    <row r="578" spans="1:71">
      <c r="A578" s="2"/>
      <c r="B578" s="14"/>
      <c r="C578" s="14"/>
      <c r="D578" s="14"/>
      <c r="E578" s="14"/>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136"/>
      <c r="AL578" s="136"/>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row>
    <row r="579" spans="1:71">
      <c r="A579" s="2"/>
      <c r="B579" s="14"/>
      <c r="C579" s="14"/>
      <c r="D579" s="14"/>
      <c r="E579" s="14"/>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136"/>
      <c r="AL579" s="136"/>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row>
    <row r="580" spans="1:71">
      <c r="A580" s="2"/>
      <c r="B580" s="14"/>
      <c r="C580" s="14"/>
      <c r="D580" s="14"/>
      <c r="E580" s="14"/>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136"/>
      <c r="AL580" s="136"/>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row>
    <row r="581" spans="1:71">
      <c r="A581" s="2"/>
      <c r="B581" s="14"/>
      <c r="C581" s="14"/>
      <c r="D581" s="14"/>
      <c r="E581" s="14"/>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136"/>
      <c r="AL581" s="136"/>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row>
    <row r="582" spans="1:71">
      <c r="A582" s="2"/>
      <c r="B582" s="14"/>
      <c r="C582" s="14"/>
      <c r="D582" s="14"/>
      <c r="E582" s="14"/>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136"/>
      <c r="AL582" s="136"/>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row>
    <row r="583" spans="1:71">
      <c r="A583" s="2"/>
      <c r="B583" s="14"/>
      <c r="C583" s="14"/>
      <c r="D583" s="14"/>
      <c r="E583" s="14"/>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136"/>
      <c r="AL583" s="136"/>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row>
    <row r="584" spans="1:71">
      <c r="A584" s="2"/>
      <c r="B584" s="14"/>
      <c r="C584" s="14"/>
      <c r="D584" s="14"/>
      <c r="E584" s="14"/>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136"/>
      <c r="AL584" s="136"/>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row>
    <row r="585" spans="1:71">
      <c r="A585" s="2"/>
      <c r="B585" s="14"/>
      <c r="C585" s="14"/>
      <c r="D585" s="14"/>
      <c r="E585" s="14"/>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136"/>
      <c r="AL585" s="136"/>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row>
    <row r="586" spans="1:71">
      <c r="A586" s="2"/>
      <c r="B586" s="14"/>
      <c r="C586" s="14"/>
      <c r="D586" s="14"/>
      <c r="E586" s="14"/>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136"/>
      <c r="AL586" s="136"/>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row>
    <row r="587" spans="1:71">
      <c r="A587" s="2"/>
      <c r="B587" s="14"/>
      <c r="C587" s="14"/>
      <c r="D587" s="14"/>
      <c r="E587" s="14"/>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136"/>
      <c r="AL587" s="136"/>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row>
    <row r="588" spans="1:71">
      <c r="A588" s="2"/>
      <c r="B588" s="14"/>
      <c r="C588" s="14"/>
      <c r="D588" s="14"/>
      <c r="E588" s="14"/>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136"/>
      <c r="AL588" s="136"/>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row>
    <row r="589" spans="1:71">
      <c r="A589" s="2"/>
      <c r="B589" s="14"/>
      <c r="C589" s="14"/>
      <c r="D589" s="14"/>
      <c r="E589" s="14"/>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136"/>
      <c r="AL589" s="136"/>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row>
    <row r="590" spans="1:71">
      <c r="A590" s="2"/>
      <c r="B590" s="14"/>
      <c r="C590" s="14"/>
      <c r="D590" s="14"/>
      <c r="E590" s="14"/>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136"/>
      <c r="AL590" s="136"/>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row>
    <row r="591" spans="1:71">
      <c r="A591" s="2"/>
      <c r="B591" s="14"/>
      <c r="C591" s="14"/>
      <c r="D591" s="14"/>
      <c r="E591" s="14"/>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136"/>
      <c r="AL591" s="136"/>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row>
    <row r="592" spans="1:71">
      <c r="A592" s="2"/>
      <c r="B592" s="14"/>
      <c r="C592" s="14"/>
      <c r="D592" s="14"/>
      <c r="E592" s="14"/>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136"/>
      <c r="AL592" s="136"/>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row>
    <row r="593" spans="1:71">
      <c r="A593" s="2"/>
      <c r="B593" s="14"/>
      <c r="C593" s="14"/>
      <c r="D593" s="14"/>
      <c r="E593" s="14"/>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136"/>
      <c r="AL593" s="136"/>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row>
    <row r="594" spans="1:71">
      <c r="A594" s="2"/>
      <c r="B594" s="14"/>
      <c r="C594" s="14"/>
      <c r="D594" s="14"/>
      <c r="E594" s="14"/>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136"/>
      <c r="AL594" s="136"/>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row>
    <row r="595" spans="1:71">
      <c r="A595" s="2"/>
      <c r="B595" s="14"/>
      <c r="C595" s="14"/>
      <c r="D595" s="14"/>
      <c r="E595" s="14"/>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136"/>
      <c r="AL595" s="136"/>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row>
    <row r="596" spans="1:71">
      <c r="A596" s="2"/>
      <c r="B596" s="14"/>
      <c r="C596" s="14"/>
      <c r="D596" s="14"/>
      <c r="E596" s="14"/>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136"/>
      <c r="AL596" s="136"/>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row>
    <row r="597" spans="1:71">
      <c r="A597" s="2"/>
      <c r="B597" s="14"/>
      <c r="C597" s="14"/>
      <c r="D597" s="14"/>
      <c r="E597" s="14"/>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136"/>
      <c r="AL597" s="136"/>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row>
    <row r="598" spans="1:71">
      <c r="A598" s="2"/>
      <c r="B598" s="14"/>
      <c r="C598" s="14"/>
      <c r="D598" s="14"/>
      <c r="E598" s="14"/>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136"/>
      <c r="AL598" s="136"/>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row>
    <row r="599" spans="1:71">
      <c r="A599" s="2"/>
      <c r="B599" s="14"/>
      <c r="C599" s="14"/>
      <c r="D599" s="14"/>
      <c r="E599" s="14"/>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136"/>
      <c r="AL599" s="136"/>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row>
    <row r="600" spans="1:71">
      <c r="A600" s="2"/>
      <c r="B600" s="14"/>
      <c r="C600" s="14"/>
      <c r="D600" s="14"/>
      <c r="E600" s="14"/>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136"/>
      <c r="AL600" s="136"/>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row>
    <row r="601" spans="1:71">
      <c r="A601" s="2"/>
      <c r="B601" s="14"/>
      <c r="C601" s="14"/>
      <c r="D601" s="14"/>
      <c r="E601" s="14"/>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136"/>
      <c r="AL601" s="136"/>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row>
    <row r="602" spans="1:71">
      <c r="A602" s="2"/>
      <c r="B602" s="14"/>
      <c r="C602" s="14"/>
      <c r="D602" s="14"/>
      <c r="E602" s="14"/>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136"/>
      <c r="AL602" s="136"/>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row>
    <row r="603" spans="1:71">
      <c r="A603" s="2"/>
      <c r="B603" s="14"/>
      <c r="C603" s="14"/>
      <c r="D603" s="14"/>
      <c r="E603" s="14"/>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136"/>
      <c r="AL603" s="136"/>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row>
    <row r="604" spans="1:71">
      <c r="A604" s="2"/>
      <c r="B604" s="14"/>
      <c r="C604" s="14"/>
      <c r="D604" s="14"/>
      <c r="E604" s="14"/>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136"/>
      <c r="AL604" s="136"/>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row>
    <row r="605" spans="1:71">
      <c r="A605" s="2"/>
      <c r="B605" s="14"/>
      <c r="C605" s="14"/>
      <c r="D605" s="14"/>
      <c r="E605" s="14"/>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136"/>
      <c r="AL605" s="136"/>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row>
    <row r="606" spans="1:71">
      <c r="A606" s="2"/>
      <c r="B606" s="14"/>
      <c r="C606" s="14"/>
      <c r="D606" s="14"/>
      <c r="E606" s="14"/>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136"/>
      <c r="AL606" s="136"/>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row>
    <row r="607" spans="1:71">
      <c r="A607" s="2"/>
      <c r="B607" s="14"/>
      <c r="C607" s="14"/>
      <c r="D607" s="14"/>
      <c r="E607" s="14"/>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136"/>
      <c r="AL607" s="136"/>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row>
    <row r="608" spans="1:71">
      <c r="A608" s="2"/>
      <c r="B608" s="14"/>
      <c r="C608" s="14"/>
      <c r="D608" s="14"/>
      <c r="E608" s="14"/>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136"/>
      <c r="AL608" s="136"/>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row>
    <row r="609" spans="1:71">
      <c r="A609" s="2"/>
      <c r="B609" s="14"/>
      <c r="C609" s="14"/>
      <c r="D609" s="14"/>
      <c r="E609" s="14"/>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136"/>
      <c r="AL609" s="136"/>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row>
    <row r="610" spans="1:71">
      <c r="A610" s="2"/>
      <c r="B610" s="14"/>
      <c r="C610" s="14"/>
      <c r="D610" s="14"/>
      <c r="E610" s="14"/>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136"/>
      <c r="AL610" s="136"/>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row>
    <row r="611" spans="1:71">
      <c r="A611" s="2"/>
      <c r="B611" s="14"/>
      <c r="C611" s="14"/>
      <c r="D611" s="14"/>
      <c r="E611" s="14"/>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136"/>
      <c r="AL611" s="136"/>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row>
    <row r="612" spans="1:71">
      <c r="A612" s="2"/>
      <c r="B612" s="14"/>
      <c r="C612" s="14"/>
      <c r="D612" s="14"/>
      <c r="E612" s="14"/>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136"/>
      <c r="AL612" s="136"/>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row>
    <row r="613" spans="1:71">
      <c r="A613" s="2"/>
      <c r="B613" s="14"/>
      <c r="C613" s="14"/>
      <c r="D613" s="14"/>
      <c r="E613" s="14"/>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136"/>
      <c r="AL613" s="136"/>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row>
    <row r="614" spans="1:71">
      <c r="A614" s="2"/>
      <c r="B614" s="14"/>
      <c r="C614" s="14"/>
      <c r="D614" s="14"/>
      <c r="E614" s="14"/>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136"/>
      <c r="AL614" s="136"/>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row>
    <row r="615" spans="1:71">
      <c r="A615" s="2"/>
      <c r="B615" s="14"/>
      <c r="C615" s="14"/>
      <c r="D615" s="14"/>
      <c r="E615" s="14"/>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136"/>
      <c r="AL615" s="136"/>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row>
    <row r="616" spans="1:71">
      <c r="A616" s="2"/>
      <c r="B616" s="14"/>
      <c r="C616" s="14"/>
      <c r="D616" s="14"/>
      <c r="E616" s="14"/>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136"/>
      <c r="AL616" s="136"/>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row>
    <row r="617" spans="1:71">
      <c r="A617" s="2"/>
      <c r="B617" s="14"/>
      <c r="C617" s="14"/>
      <c r="D617" s="14"/>
      <c r="E617" s="14"/>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136"/>
      <c r="AL617" s="136"/>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row>
    <row r="618" spans="1:71">
      <c r="A618" s="2"/>
      <c r="B618" s="14"/>
      <c r="C618" s="14"/>
      <c r="D618" s="14"/>
      <c r="E618" s="14"/>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136"/>
      <c r="AL618" s="136"/>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row>
    <row r="619" spans="1:71">
      <c r="A619" s="2"/>
      <c r="B619" s="14"/>
      <c r="C619" s="14"/>
      <c r="D619" s="14"/>
      <c r="E619" s="14"/>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136"/>
      <c r="AL619" s="136"/>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row>
    <row r="620" spans="1:71">
      <c r="A620" s="2"/>
      <c r="B620" s="14"/>
      <c r="C620" s="14"/>
      <c r="D620" s="14"/>
      <c r="E620" s="14"/>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136"/>
      <c r="AL620" s="136"/>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row>
    <row r="621" spans="1:71">
      <c r="A621" s="2"/>
      <c r="B621" s="14"/>
      <c r="C621" s="14"/>
      <c r="D621" s="14"/>
      <c r="E621" s="14"/>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136"/>
      <c r="AL621" s="136"/>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row>
    <row r="622" spans="1:71">
      <c r="B622" s="15"/>
      <c r="C622" s="15"/>
      <c r="D622" s="15"/>
      <c r="E622" s="15"/>
      <c r="AK622" s="135"/>
      <c r="AL622" s="135"/>
    </row>
    <row r="623" spans="1:71">
      <c r="B623" s="15"/>
      <c r="C623" s="15"/>
      <c r="D623" s="15"/>
      <c r="E623" s="15"/>
      <c r="AK623" s="135"/>
      <c r="AL623" s="135"/>
    </row>
    <row r="624" spans="1:71">
      <c r="B624" s="15"/>
      <c r="C624" s="15"/>
      <c r="D624" s="15"/>
      <c r="E624" s="15"/>
      <c r="AK624" s="135"/>
      <c r="AL624" s="135"/>
    </row>
    <row r="625" spans="2:38">
      <c r="B625" s="15"/>
      <c r="C625" s="15"/>
      <c r="D625" s="15"/>
      <c r="E625" s="15"/>
      <c r="AK625" s="135"/>
      <c r="AL625" s="135"/>
    </row>
    <row r="626" spans="2:38">
      <c r="B626" s="15"/>
      <c r="C626" s="15"/>
      <c r="D626" s="15"/>
      <c r="E626" s="15"/>
      <c r="AK626" s="135"/>
      <c r="AL626" s="135"/>
    </row>
    <row r="627" spans="2:38">
      <c r="B627" s="15"/>
      <c r="C627" s="15"/>
      <c r="D627" s="15"/>
      <c r="E627" s="15"/>
      <c r="AK627" s="135"/>
      <c r="AL627" s="135"/>
    </row>
    <row r="628" spans="2:38">
      <c r="B628" s="15"/>
      <c r="C628" s="15"/>
      <c r="D628" s="15"/>
      <c r="E628" s="15"/>
      <c r="AK628" s="135"/>
      <c r="AL628" s="135"/>
    </row>
    <row r="629" spans="2:38">
      <c r="B629" s="15"/>
      <c r="C629" s="15"/>
      <c r="D629" s="15"/>
      <c r="E629" s="15"/>
      <c r="AK629" s="135"/>
      <c r="AL629" s="135"/>
    </row>
    <row r="630" spans="2:38">
      <c r="B630" s="15"/>
      <c r="C630" s="15"/>
      <c r="D630" s="15"/>
      <c r="E630" s="15"/>
      <c r="AK630" s="135"/>
      <c r="AL630" s="135"/>
    </row>
    <row r="631" spans="2:38">
      <c r="B631" s="15"/>
      <c r="C631" s="15"/>
      <c r="D631" s="15"/>
      <c r="E631" s="15"/>
      <c r="AK631" s="135"/>
      <c r="AL631" s="135"/>
    </row>
    <row r="632" spans="2:38">
      <c r="B632" s="15"/>
      <c r="C632" s="15"/>
      <c r="D632" s="15"/>
      <c r="E632" s="15"/>
      <c r="AK632" s="135"/>
      <c r="AL632" s="135"/>
    </row>
    <row r="633" spans="2:38">
      <c r="B633" s="15"/>
      <c r="C633" s="15"/>
      <c r="D633" s="15"/>
      <c r="E633" s="15"/>
      <c r="AK633" s="135"/>
      <c r="AL633" s="135"/>
    </row>
    <row r="634" spans="2:38">
      <c r="B634" s="15"/>
      <c r="C634" s="15"/>
      <c r="D634" s="15"/>
      <c r="E634" s="15"/>
      <c r="AK634" s="135"/>
      <c r="AL634" s="135"/>
    </row>
    <row r="635" spans="2:38">
      <c r="B635" s="15"/>
      <c r="C635" s="15"/>
      <c r="D635" s="15"/>
      <c r="E635" s="15"/>
      <c r="AK635" s="135"/>
      <c r="AL635" s="135"/>
    </row>
    <row r="636" spans="2:38">
      <c r="B636" s="15"/>
      <c r="C636" s="15"/>
      <c r="D636" s="15"/>
      <c r="E636" s="15"/>
      <c r="AK636" s="135"/>
      <c r="AL636" s="135"/>
    </row>
    <row r="637" spans="2:38">
      <c r="B637" s="15"/>
      <c r="C637" s="15"/>
      <c r="D637" s="15"/>
      <c r="E637" s="15"/>
      <c r="AK637" s="135"/>
      <c r="AL637" s="135"/>
    </row>
    <row r="638" spans="2:38">
      <c r="B638" s="15"/>
      <c r="C638" s="15"/>
      <c r="D638" s="15"/>
      <c r="E638" s="15"/>
      <c r="AK638" s="135"/>
      <c r="AL638" s="135"/>
    </row>
    <row r="639" spans="2:38">
      <c r="B639" s="15"/>
      <c r="C639" s="15"/>
      <c r="D639" s="15"/>
      <c r="E639" s="15"/>
      <c r="AK639" s="135"/>
      <c r="AL639" s="135"/>
    </row>
    <row r="640" spans="2:38">
      <c r="B640" s="15"/>
      <c r="C640" s="15"/>
      <c r="D640" s="15"/>
      <c r="E640" s="15"/>
      <c r="AK640" s="135"/>
      <c r="AL640" s="135"/>
    </row>
    <row r="641" spans="2:38">
      <c r="B641" s="15"/>
      <c r="C641" s="15"/>
      <c r="D641" s="15"/>
      <c r="E641" s="15"/>
      <c r="AK641" s="135"/>
      <c r="AL641" s="135"/>
    </row>
    <row r="642" spans="2:38">
      <c r="B642" s="15"/>
      <c r="C642" s="15"/>
      <c r="D642" s="15"/>
      <c r="E642" s="15"/>
      <c r="AK642" s="135"/>
      <c r="AL642" s="135"/>
    </row>
    <row r="643" spans="2:38">
      <c r="B643" s="15"/>
      <c r="C643" s="15"/>
      <c r="D643" s="15"/>
      <c r="E643" s="15"/>
      <c r="AK643" s="135"/>
      <c r="AL643" s="135"/>
    </row>
    <row r="644" spans="2:38">
      <c r="B644" s="15"/>
      <c r="C644" s="15"/>
      <c r="D644" s="15"/>
      <c r="E644" s="15"/>
      <c r="AK644" s="135"/>
      <c r="AL644" s="135"/>
    </row>
    <row r="645" spans="2:38">
      <c r="B645" s="15"/>
      <c r="C645" s="15"/>
      <c r="D645" s="15"/>
      <c r="E645" s="15"/>
      <c r="AK645" s="135"/>
      <c r="AL645" s="135"/>
    </row>
    <row r="646" spans="2:38">
      <c r="B646" s="15"/>
      <c r="C646" s="15"/>
      <c r="D646" s="15"/>
      <c r="E646" s="15"/>
      <c r="AK646" s="135"/>
      <c r="AL646" s="135"/>
    </row>
    <row r="647" spans="2:38">
      <c r="B647" s="15"/>
      <c r="C647" s="15"/>
      <c r="D647" s="15"/>
      <c r="E647" s="15"/>
      <c r="AK647" s="135"/>
      <c r="AL647" s="135"/>
    </row>
    <row r="648" spans="2:38">
      <c r="B648" s="15"/>
      <c r="C648" s="15"/>
      <c r="D648" s="15"/>
      <c r="E648" s="15"/>
      <c r="AK648" s="135"/>
      <c r="AL648" s="135"/>
    </row>
    <row r="649" spans="2:38">
      <c r="B649" s="15"/>
      <c r="C649" s="15"/>
      <c r="D649" s="15"/>
      <c r="E649" s="15"/>
      <c r="AK649" s="135"/>
      <c r="AL649" s="135"/>
    </row>
    <row r="650" spans="2:38">
      <c r="B650" s="15"/>
      <c r="C650" s="15"/>
      <c r="D650" s="15"/>
      <c r="E650" s="15"/>
      <c r="AK650" s="135"/>
      <c r="AL650" s="135"/>
    </row>
    <row r="651" spans="2:38">
      <c r="B651" s="15"/>
      <c r="C651" s="15"/>
      <c r="D651" s="15"/>
      <c r="E651" s="15"/>
      <c r="AK651" s="135"/>
      <c r="AL651" s="135"/>
    </row>
    <row r="652" spans="2:38">
      <c r="B652" s="15"/>
      <c r="C652" s="15"/>
      <c r="D652" s="15"/>
      <c r="E652" s="15"/>
      <c r="AK652" s="135"/>
      <c r="AL652" s="135"/>
    </row>
    <row r="653" spans="2:38">
      <c r="B653" s="15"/>
      <c r="C653" s="15"/>
      <c r="D653" s="15"/>
      <c r="E653" s="15"/>
      <c r="AK653" s="135"/>
      <c r="AL653" s="135"/>
    </row>
    <row r="654" spans="2:38">
      <c r="B654" s="15"/>
      <c r="C654" s="15"/>
      <c r="D654" s="15"/>
      <c r="E654" s="15"/>
      <c r="AK654" s="135"/>
      <c r="AL654" s="135"/>
    </row>
    <row r="655" spans="2:38">
      <c r="B655" s="15"/>
      <c r="C655" s="15"/>
      <c r="D655" s="15"/>
      <c r="E655" s="15"/>
      <c r="AK655" s="135"/>
      <c r="AL655" s="135"/>
    </row>
    <row r="656" spans="2:38">
      <c r="B656" s="15"/>
      <c r="C656" s="15"/>
      <c r="D656" s="15"/>
      <c r="E656" s="15"/>
      <c r="AK656" s="135"/>
      <c r="AL656" s="135"/>
    </row>
    <row r="657" spans="2:38">
      <c r="B657" s="15"/>
      <c r="C657" s="15"/>
      <c r="D657" s="15"/>
      <c r="E657" s="15"/>
      <c r="AK657" s="135"/>
      <c r="AL657" s="135"/>
    </row>
    <row r="658" spans="2:38">
      <c r="B658" s="15"/>
      <c r="C658" s="15"/>
      <c r="D658" s="15"/>
      <c r="E658" s="15"/>
      <c r="AK658" s="135"/>
      <c r="AL658" s="135"/>
    </row>
    <row r="659" spans="2:38">
      <c r="B659" s="15"/>
      <c r="C659" s="15"/>
      <c r="D659" s="15"/>
      <c r="E659" s="15"/>
      <c r="AK659" s="135"/>
      <c r="AL659" s="135"/>
    </row>
    <row r="660" spans="2:38">
      <c r="B660" s="15"/>
      <c r="C660" s="15"/>
      <c r="D660" s="15"/>
      <c r="E660" s="15"/>
      <c r="AK660" s="135"/>
      <c r="AL660" s="135"/>
    </row>
    <row r="661" spans="2:38">
      <c r="B661" s="15"/>
      <c r="C661" s="15"/>
      <c r="D661" s="15"/>
      <c r="E661" s="15"/>
      <c r="AK661" s="135"/>
      <c r="AL661" s="135"/>
    </row>
    <row r="662" spans="2:38">
      <c r="B662" s="15"/>
      <c r="C662" s="15"/>
      <c r="D662" s="15"/>
      <c r="E662" s="15"/>
      <c r="AK662" s="135"/>
      <c r="AL662" s="135"/>
    </row>
    <row r="663" spans="2:38">
      <c r="B663" s="15"/>
      <c r="C663" s="15"/>
      <c r="D663" s="15"/>
      <c r="E663" s="15"/>
      <c r="AK663" s="135"/>
      <c r="AL663" s="135"/>
    </row>
    <row r="664" spans="2:38">
      <c r="B664" s="15"/>
      <c r="C664" s="15"/>
      <c r="D664" s="15"/>
      <c r="E664" s="15"/>
      <c r="AK664" s="135"/>
      <c r="AL664" s="135"/>
    </row>
    <row r="665" spans="2:38">
      <c r="B665" s="15"/>
      <c r="C665" s="15"/>
      <c r="D665" s="15"/>
      <c r="E665" s="15"/>
      <c r="AK665" s="135"/>
      <c r="AL665" s="135"/>
    </row>
    <row r="666" spans="2:38">
      <c r="B666" s="15"/>
      <c r="C666" s="15"/>
      <c r="D666" s="15"/>
      <c r="E666" s="15"/>
      <c r="AK666" s="135"/>
      <c r="AL666" s="135"/>
    </row>
    <row r="667" spans="2:38">
      <c r="B667" s="15"/>
      <c r="C667" s="15"/>
      <c r="D667" s="15"/>
      <c r="E667" s="15"/>
      <c r="AK667" s="135"/>
      <c r="AL667" s="135"/>
    </row>
    <row r="668" spans="2:38">
      <c r="B668" s="15"/>
      <c r="C668" s="15"/>
      <c r="D668" s="15"/>
      <c r="E668" s="15"/>
      <c r="AK668" s="135"/>
      <c r="AL668" s="135"/>
    </row>
    <row r="669" spans="2:38">
      <c r="B669" s="15"/>
      <c r="C669" s="15"/>
      <c r="D669" s="15"/>
      <c r="E669" s="15"/>
      <c r="AK669" s="135"/>
      <c r="AL669" s="135"/>
    </row>
    <row r="670" spans="2:38">
      <c r="B670" s="15"/>
      <c r="C670" s="15"/>
      <c r="D670" s="15"/>
      <c r="E670" s="15"/>
      <c r="AK670" s="135"/>
      <c r="AL670" s="135"/>
    </row>
    <row r="671" spans="2:38">
      <c r="B671" s="15"/>
      <c r="C671" s="15"/>
      <c r="D671" s="15"/>
      <c r="E671" s="15"/>
      <c r="AK671" s="135"/>
      <c r="AL671" s="135"/>
    </row>
    <row r="672" spans="2:38">
      <c r="B672" s="15"/>
      <c r="C672" s="15"/>
      <c r="D672" s="15"/>
      <c r="E672" s="15"/>
      <c r="AK672" s="135"/>
      <c r="AL672" s="135"/>
    </row>
    <row r="673" spans="2:38">
      <c r="B673" s="15"/>
      <c r="C673" s="15"/>
      <c r="D673" s="15"/>
      <c r="E673" s="15"/>
      <c r="AK673" s="135"/>
      <c r="AL673" s="135"/>
    </row>
    <row r="674" spans="2:38">
      <c r="B674" s="15"/>
      <c r="C674" s="15"/>
      <c r="D674" s="15"/>
      <c r="E674" s="15"/>
      <c r="AK674" s="135"/>
      <c r="AL674" s="135"/>
    </row>
    <row r="675" spans="2:38">
      <c r="B675" s="15"/>
      <c r="C675" s="15"/>
      <c r="D675" s="15"/>
      <c r="E675" s="15"/>
      <c r="AK675" s="135"/>
      <c r="AL675" s="135"/>
    </row>
    <row r="676" spans="2:38">
      <c r="B676" s="15"/>
      <c r="C676" s="15"/>
      <c r="D676" s="15"/>
      <c r="E676" s="15"/>
      <c r="AK676" s="135"/>
      <c r="AL676" s="135"/>
    </row>
    <row r="677" spans="2:38">
      <c r="B677" s="15"/>
      <c r="C677" s="15"/>
      <c r="D677" s="15"/>
      <c r="E677" s="15"/>
      <c r="AK677" s="135"/>
      <c r="AL677" s="135"/>
    </row>
    <row r="678" spans="2:38">
      <c r="B678" s="15"/>
      <c r="C678" s="15"/>
      <c r="D678" s="15"/>
      <c r="E678" s="15"/>
      <c r="AK678" s="135"/>
      <c r="AL678" s="135"/>
    </row>
    <row r="679" spans="2:38">
      <c r="B679" s="15"/>
      <c r="C679" s="15"/>
      <c r="D679" s="15"/>
      <c r="E679" s="15"/>
      <c r="AK679" s="135"/>
      <c r="AL679" s="135"/>
    </row>
    <row r="680" spans="2:38">
      <c r="B680" s="15"/>
      <c r="C680" s="15"/>
      <c r="D680" s="15"/>
      <c r="E680" s="15"/>
      <c r="AK680" s="135"/>
      <c r="AL680" s="135"/>
    </row>
    <row r="681" spans="2:38">
      <c r="B681" s="15"/>
      <c r="C681" s="15"/>
      <c r="D681" s="15"/>
      <c r="E681" s="15"/>
      <c r="AK681" s="135"/>
      <c r="AL681" s="135"/>
    </row>
    <row r="682" spans="2:38">
      <c r="B682" s="15"/>
      <c r="C682" s="15"/>
      <c r="D682" s="15"/>
      <c r="E682" s="15"/>
      <c r="AK682" s="135"/>
      <c r="AL682" s="135"/>
    </row>
    <row r="683" spans="2:38">
      <c r="B683" s="15"/>
      <c r="C683" s="15"/>
      <c r="D683" s="15"/>
      <c r="E683" s="15"/>
      <c r="AK683" s="135"/>
      <c r="AL683" s="135"/>
    </row>
    <row r="684" spans="2:38">
      <c r="B684" s="15"/>
      <c r="C684" s="15"/>
      <c r="D684" s="15"/>
      <c r="E684" s="15"/>
      <c r="AK684" s="135"/>
      <c r="AL684" s="135"/>
    </row>
    <row r="685" spans="2:38">
      <c r="B685" s="15"/>
      <c r="C685" s="15"/>
      <c r="D685" s="15"/>
      <c r="E685" s="15"/>
      <c r="AK685" s="135"/>
      <c r="AL685" s="135"/>
    </row>
    <row r="686" spans="2:38">
      <c r="B686" s="15"/>
      <c r="C686" s="15"/>
      <c r="D686" s="15"/>
      <c r="E686" s="15"/>
      <c r="AK686" s="135"/>
      <c r="AL686" s="135"/>
    </row>
    <row r="687" spans="2:38">
      <c r="B687" s="15"/>
      <c r="C687" s="15"/>
      <c r="D687" s="15"/>
      <c r="E687" s="15"/>
      <c r="AK687" s="135"/>
      <c r="AL687" s="135"/>
    </row>
    <row r="688" spans="2:38">
      <c r="B688" s="15"/>
      <c r="C688" s="15"/>
      <c r="D688" s="15"/>
      <c r="E688" s="15"/>
      <c r="AK688" s="135"/>
      <c r="AL688" s="135"/>
    </row>
    <row r="689" spans="2:38">
      <c r="B689" s="15"/>
      <c r="C689" s="15"/>
      <c r="D689" s="15"/>
      <c r="E689" s="15"/>
      <c r="AK689" s="135"/>
      <c r="AL689" s="135"/>
    </row>
    <row r="690" spans="2:38">
      <c r="B690" s="15"/>
      <c r="C690" s="15"/>
      <c r="D690" s="15"/>
      <c r="E690" s="15"/>
      <c r="AK690" s="135"/>
      <c r="AL690" s="135"/>
    </row>
    <row r="691" spans="2:38">
      <c r="B691" s="15"/>
      <c r="C691" s="15"/>
      <c r="D691" s="15"/>
      <c r="E691" s="15"/>
      <c r="AK691" s="135"/>
      <c r="AL691" s="135"/>
    </row>
    <row r="692" spans="2:38">
      <c r="B692" s="15"/>
      <c r="C692" s="15"/>
      <c r="D692" s="15"/>
      <c r="E692" s="15"/>
      <c r="AK692" s="135"/>
      <c r="AL692" s="135"/>
    </row>
    <row r="693" spans="2:38">
      <c r="B693" s="15"/>
      <c r="C693" s="15"/>
      <c r="D693" s="15"/>
      <c r="E693" s="15"/>
      <c r="AK693" s="135"/>
      <c r="AL693" s="135"/>
    </row>
    <row r="694" spans="2:38">
      <c r="B694" s="15"/>
      <c r="C694" s="15"/>
      <c r="D694" s="15"/>
      <c r="E694" s="15"/>
      <c r="AK694" s="135"/>
      <c r="AL694" s="135"/>
    </row>
    <row r="695" spans="2:38">
      <c r="B695" s="15"/>
      <c r="C695" s="15"/>
      <c r="D695" s="15"/>
      <c r="E695" s="15"/>
      <c r="AK695" s="135"/>
      <c r="AL695" s="135"/>
    </row>
    <row r="696" spans="2:38">
      <c r="B696" s="15"/>
      <c r="C696" s="15"/>
      <c r="D696" s="15"/>
      <c r="E696" s="15"/>
      <c r="AK696" s="135"/>
      <c r="AL696" s="135"/>
    </row>
    <row r="697" spans="2:38">
      <c r="B697" s="15"/>
      <c r="C697" s="15"/>
      <c r="D697" s="15"/>
      <c r="E697" s="15"/>
      <c r="AK697" s="135"/>
      <c r="AL697" s="135"/>
    </row>
    <row r="698" spans="2:38">
      <c r="B698" s="15"/>
      <c r="C698" s="15"/>
      <c r="D698" s="15"/>
      <c r="E698" s="15"/>
      <c r="AK698" s="135"/>
      <c r="AL698" s="135"/>
    </row>
    <row r="699" spans="2:38">
      <c r="B699" s="15"/>
      <c r="C699" s="15"/>
      <c r="D699" s="15"/>
      <c r="E699" s="15"/>
      <c r="AK699" s="135"/>
      <c r="AL699" s="135"/>
    </row>
    <row r="700" spans="2:38">
      <c r="B700" s="15"/>
      <c r="C700" s="15"/>
      <c r="D700" s="15"/>
      <c r="E700" s="15"/>
      <c r="AK700" s="135"/>
      <c r="AL700" s="135"/>
    </row>
    <row r="701" spans="2:38">
      <c r="B701" s="15"/>
      <c r="C701" s="15"/>
      <c r="D701" s="15"/>
      <c r="E701" s="15"/>
      <c r="AK701" s="135"/>
      <c r="AL701" s="135"/>
    </row>
    <row r="702" spans="2:38">
      <c r="B702" s="15"/>
      <c r="C702" s="15"/>
      <c r="D702" s="15"/>
      <c r="E702" s="15"/>
      <c r="AK702" s="135"/>
      <c r="AL702" s="135"/>
    </row>
    <row r="703" spans="2:38">
      <c r="B703" s="15"/>
      <c r="C703" s="15"/>
      <c r="D703" s="15"/>
      <c r="E703" s="15"/>
      <c r="AK703" s="135"/>
      <c r="AL703" s="135"/>
    </row>
    <row r="704" spans="2:38">
      <c r="B704" s="15"/>
      <c r="C704" s="15"/>
      <c r="D704" s="15"/>
      <c r="E704" s="15"/>
      <c r="AK704" s="135"/>
      <c r="AL704" s="135"/>
    </row>
    <row r="705" spans="2:38">
      <c r="B705" s="15"/>
      <c r="C705" s="15"/>
      <c r="D705" s="15"/>
      <c r="E705" s="15"/>
      <c r="AK705" s="135"/>
      <c r="AL705" s="135"/>
    </row>
    <row r="706" spans="2:38">
      <c r="B706" s="15"/>
      <c r="C706" s="15"/>
      <c r="D706" s="15"/>
      <c r="E706" s="15"/>
      <c r="AK706" s="135"/>
      <c r="AL706" s="135"/>
    </row>
    <row r="707" spans="2:38">
      <c r="B707" s="15"/>
      <c r="C707" s="15"/>
      <c r="D707" s="15"/>
      <c r="E707" s="15"/>
      <c r="AK707" s="135"/>
      <c r="AL707" s="135"/>
    </row>
    <row r="708" spans="2:38">
      <c r="B708" s="15"/>
      <c r="C708" s="15"/>
      <c r="D708" s="15"/>
      <c r="E708" s="15"/>
      <c r="AK708" s="135"/>
      <c r="AL708" s="135"/>
    </row>
    <row r="709" spans="2:38">
      <c r="B709" s="15"/>
      <c r="C709" s="15"/>
      <c r="D709" s="15"/>
      <c r="E709" s="15"/>
      <c r="AK709" s="135"/>
      <c r="AL709" s="135"/>
    </row>
    <row r="710" spans="2:38">
      <c r="B710" s="15"/>
      <c r="C710" s="15"/>
      <c r="D710" s="15"/>
      <c r="E710" s="15"/>
      <c r="AK710" s="135"/>
      <c r="AL710" s="135"/>
    </row>
    <row r="711" spans="2:38">
      <c r="B711" s="15"/>
      <c r="C711" s="15"/>
      <c r="D711" s="15"/>
      <c r="E711" s="15"/>
      <c r="AK711" s="135"/>
      <c r="AL711" s="135"/>
    </row>
    <row r="712" spans="2:38">
      <c r="B712" s="15"/>
      <c r="C712" s="15"/>
      <c r="D712" s="15"/>
      <c r="E712" s="15"/>
      <c r="AK712" s="135"/>
      <c r="AL712" s="135"/>
    </row>
    <row r="713" spans="2:38">
      <c r="B713" s="15"/>
      <c r="C713" s="15"/>
      <c r="D713" s="15"/>
      <c r="E713" s="15"/>
      <c r="AK713" s="135"/>
      <c r="AL713" s="135"/>
    </row>
    <row r="714" spans="2:38">
      <c r="B714" s="15"/>
      <c r="C714" s="15"/>
      <c r="D714" s="15"/>
      <c r="E714" s="15"/>
      <c r="AK714" s="135"/>
      <c r="AL714" s="135"/>
    </row>
    <row r="715" spans="2:38">
      <c r="B715" s="15"/>
      <c r="C715" s="15"/>
      <c r="D715" s="15"/>
      <c r="E715" s="15"/>
      <c r="AK715" s="135"/>
      <c r="AL715" s="135"/>
    </row>
    <row r="716" spans="2:38">
      <c r="B716" s="15"/>
      <c r="C716" s="15"/>
      <c r="D716" s="15"/>
      <c r="E716" s="15"/>
      <c r="AK716" s="135"/>
      <c r="AL716" s="135"/>
    </row>
    <row r="717" spans="2:38">
      <c r="B717" s="15"/>
      <c r="C717" s="15"/>
      <c r="D717" s="15"/>
      <c r="E717" s="15"/>
      <c r="AK717" s="135"/>
      <c r="AL717" s="135"/>
    </row>
    <row r="718" spans="2:38">
      <c r="B718" s="15"/>
      <c r="C718" s="15"/>
      <c r="D718" s="15"/>
      <c r="E718" s="15"/>
      <c r="AK718" s="135"/>
      <c r="AL718" s="135"/>
    </row>
    <row r="719" spans="2:38">
      <c r="B719" s="15"/>
      <c r="C719" s="15"/>
      <c r="D719" s="15"/>
      <c r="E719" s="15"/>
      <c r="AK719" s="135"/>
      <c r="AL719" s="135"/>
    </row>
    <row r="720" spans="2:38">
      <c r="B720" s="15"/>
      <c r="C720" s="15"/>
      <c r="D720" s="15"/>
      <c r="E720" s="15"/>
      <c r="AK720" s="135"/>
      <c r="AL720" s="135"/>
    </row>
    <row r="721" spans="2:38">
      <c r="B721" s="15"/>
      <c r="C721" s="15"/>
      <c r="D721" s="15"/>
      <c r="E721" s="15"/>
      <c r="AK721" s="135"/>
      <c r="AL721" s="135"/>
    </row>
    <row r="722" spans="2:38">
      <c r="B722" s="15"/>
      <c r="C722" s="15"/>
      <c r="D722" s="15"/>
      <c r="E722" s="15"/>
      <c r="AK722" s="135"/>
      <c r="AL722" s="135"/>
    </row>
    <row r="723" spans="2:38">
      <c r="B723" s="15"/>
      <c r="C723" s="15"/>
      <c r="D723" s="15"/>
      <c r="E723" s="15"/>
      <c r="AK723" s="135"/>
      <c r="AL723" s="135"/>
    </row>
    <row r="724" spans="2:38">
      <c r="B724" s="15"/>
      <c r="C724" s="15"/>
      <c r="D724" s="15"/>
      <c r="E724" s="15"/>
      <c r="AK724" s="135"/>
      <c r="AL724" s="135"/>
    </row>
    <row r="725" spans="2:38">
      <c r="B725" s="15"/>
      <c r="C725" s="15"/>
      <c r="D725" s="15"/>
      <c r="E725" s="15"/>
      <c r="AK725" s="135"/>
      <c r="AL725" s="135"/>
    </row>
    <row r="726" spans="2:38">
      <c r="B726" s="15"/>
      <c r="C726" s="15"/>
      <c r="D726" s="15"/>
      <c r="E726" s="15"/>
      <c r="AK726" s="135"/>
      <c r="AL726" s="135"/>
    </row>
    <row r="727" spans="2:38">
      <c r="B727" s="15"/>
      <c r="C727" s="15"/>
      <c r="D727" s="15"/>
      <c r="E727" s="15"/>
      <c r="AK727" s="135"/>
      <c r="AL727" s="135"/>
    </row>
    <row r="728" spans="2:38">
      <c r="B728" s="15"/>
      <c r="C728" s="15"/>
      <c r="D728" s="15"/>
      <c r="E728" s="15"/>
      <c r="AK728" s="135"/>
      <c r="AL728" s="135"/>
    </row>
    <row r="729" spans="2:38">
      <c r="B729" s="15"/>
      <c r="C729" s="15"/>
      <c r="D729" s="15"/>
      <c r="E729" s="15"/>
      <c r="AK729" s="135"/>
      <c r="AL729" s="135"/>
    </row>
    <row r="730" spans="2:38">
      <c r="B730" s="15"/>
      <c r="C730" s="15"/>
      <c r="D730" s="15"/>
      <c r="E730" s="15"/>
      <c r="AK730" s="135"/>
      <c r="AL730" s="135"/>
    </row>
    <row r="731" spans="2:38">
      <c r="B731" s="15"/>
      <c r="C731" s="15"/>
      <c r="D731" s="15"/>
      <c r="E731" s="15"/>
      <c r="AK731" s="135"/>
      <c r="AL731" s="135"/>
    </row>
    <row r="732" spans="2:38">
      <c r="B732" s="15"/>
      <c r="C732" s="15"/>
      <c r="D732" s="15"/>
      <c r="E732" s="15"/>
      <c r="AK732" s="135"/>
      <c r="AL732" s="135"/>
    </row>
    <row r="733" spans="2:38">
      <c r="B733" s="15"/>
      <c r="C733" s="15"/>
      <c r="D733" s="15"/>
      <c r="E733" s="15"/>
      <c r="AK733" s="135"/>
      <c r="AL733" s="135"/>
    </row>
    <row r="734" spans="2:38">
      <c r="B734" s="15"/>
      <c r="C734" s="15"/>
      <c r="D734" s="15"/>
      <c r="E734" s="15"/>
      <c r="AK734" s="135"/>
      <c r="AL734" s="135"/>
    </row>
    <row r="735" spans="2:38">
      <c r="B735" s="15"/>
      <c r="C735" s="15"/>
      <c r="D735" s="15"/>
      <c r="E735" s="15"/>
      <c r="AK735" s="135"/>
      <c r="AL735" s="135"/>
    </row>
    <row r="736" spans="2:38">
      <c r="B736" s="15"/>
      <c r="C736" s="15"/>
      <c r="D736" s="15"/>
      <c r="E736" s="15"/>
      <c r="AK736" s="135"/>
      <c r="AL736" s="135"/>
    </row>
    <row r="737" spans="2:38">
      <c r="B737" s="15"/>
      <c r="C737" s="15"/>
      <c r="D737" s="15"/>
      <c r="E737" s="15"/>
      <c r="AK737" s="135"/>
      <c r="AL737" s="135"/>
    </row>
    <row r="738" spans="2:38">
      <c r="AK738" s="135"/>
      <c r="AL738" s="135"/>
    </row>
    <row r="739" spans="2:38">
      <c r="AK739" s="135"/>
      <c r="AL739" s="135"/>
    </row>
    <row r="740" spans="2:38">
      <c r="AK740" s="135"/>
      <c r="AL740" s="135"/>
    </row>
    <row r="741" spans="2:38">
      <c r="AK741" s="135"/>
      <c r="AL741" s="135"/>
    </row>
    <row r="742" spans="2:38">
      <c r="AK742" s="135"/>
      <c r="AL742" s="135"/>
    </row>
    <row r="743" spans="2:38">
      <c r="AK743" s="135"/>
      <c r="AL743" s="135"/>
    </row>
    <row r="744" spans="2:38">
      <c r="AK744" s="135"/>
      <c r="AL744" s="135"/>
    </row>
    <row r="745" spans="2:38">
      <c r="AK745" s="135"/>
      <c r="AL745" s="135"/>
    </row>
    <row r="746" spans="2:38">
      <c r="AK746" s="135"/>
      <c r="AL746" s="135"/>
    </row>
    <row r="747" spans="2:38">
      <c r="AK747" s="135"/>
      <c r="AL747" s="135"/>
    </row>
    <row r="748" spans="2:38">
      <c r="AK748" s="135"/>
      <c r="AL748" s="135"/>
    </row>
    <row r="749" spans="2:38">
      <c r="AK749" s="135"/>
      <c r="AL749" s="135"/>
    </row>
    <row r="750" spans="2:38">
      <c r="AK750" s="135"/>
      <c r="AL750" s="135"/>
    </row>
    <row r="751" spans="2:38">
      <c r="AK751" s="135"/>
      <c r="AL751" s="135"/>
    </row>
    <row r="752" spans="2:38">
      <c r="AK752" s="135"/>
      <c r="AL752" s="135"/>
    </row>
    <row r="753" spans="37:38">
      <c r="AK753" s="135"/>
      <c r="AL753" s="135"/>
    </row>
    <row r="754" spans="37:38">
      <c r="AK754" s="135"/>
      <c r="AL754" s="135"/>
    </row>
    <row r="755" spans="37:38">
      <c r="AK755" s="135"/>
      <c r="AL755" s="135"/>
    </row>
    <row r="756" spans="37:38">
      <c r="AK756" s="135"/>
      <c r="AL756" s="135"/>
    </row>
    <row r="757" spans="37:38">
      <c r="AK757" s="135"/>
      <c r="AL757" s="135"/>
    </row>
    <row r="758" spans="37:38">
      <c r="AK758" s="135"/>
      <c r="AL758" s="135"/>
    </row>
    <row r="759" spans="37:38">
      <c r="AK759" s="135"/>
      <c r="AL759" s="135"/>
    </row>
    <row r="760" spans="37:38">
      <c r="AK760" s="135"/>
      <c r="AL760" s="135"/>
    </row>
    <row r="761" spans="37:38">
      <c r="AK761" s="135"/>
      <c r="AL761" s="135"/>
    </row>
    <row r="762" spans="37:38">
      <c r="AK762" s="135"/>
      <c r="AL762" s="135"/>
    </row>
    <row r="763" spans="37:38">
      <c r="AK763" s="135"/>
      <c r="AL763" s="135"/>
    </row>
    <row r="764" spans="37:38">
      <c r="AK764" s="135"/>
      <c r="AL764" s="135"/>
    </row>
    <row r="765" spans="37:38">
      <c r="AK765" s="135"/>
      <c r="AL765" s="135"/>
    </row>
    <row r="766" spans="37:38">
      <c r="AK766" s="135"/>
      <c r="AL766" s="135"/>
    </row>
    <row r="767" spans="37:38">
      <c r="AK767" s="135"/>
      <c r="AL767" s="135"/>
    </row>
    <row r="768" spans="37:38">
      <c r="AK768" s="135"/>
      <c r="AL768" s="135"/>
    </row>
    <row r="769" spans="37:38">
      <c r="AK769" s="135"/>
      <c r="AL769" s="135"/>
    </row>
    <row r="770" spans="37:38">
      <c r="AK770" s="135"/>
      <c r="AL770" s="135"/>
    </row>
    <row r="771" spans="37:38">
      <c r="AK771" s="135"/>
      <c r="AL771" s="135"/>
    </row>
    <row r="772" spans="37:38">
      <c r="AK772" s="135"/>
      <c r="AL772" s="135"/>
    </row>
    <row r="773" spans="37:38">
      <c r="AK773" s="135"/>
      <c r="AL773" s="135"/>
    </row>
    <row r="774" spans="37:38">
      <c r="AK774" s="135"/>
      <c r="AL774" s="135"/>
    </row>
    <row r="775" spans="37:38">
      <c r="AK775" s="135"/>
      <c r="AL775" s="135"/>
    </row>
    <row r="776" spans="37:38">
      <c r="AK776" s="135"/>
      <c r="AL776" s="135"/>
    </row>
    <row r="777" spans="37:38">
      <c r="AK777" s="135"/>
      <c r="AL777" s="135"/>
    </row>
    <row r="778" spans="37:38">
      <c r="AK778" s="135"/>
      <c r="AL778" s="135"/>
    </row>
    <row r="779" spans="37:38">
      <c r="AK779" s="135"/>
      <c r="AL779" s="135"/>
    </row>
    <row r="780" spans="37:38">
      <c r="AK780" s="135"/>
      <c r="AL780" s="135"/>
    </row>
    <row r="781" spans="37:38">
      <c r="AK781" s="135"/>
      <c r="AL781" s="135"/>
    </row>
    <row r="782" spans="37:38">
      <c r="AK782" s="135"/>
      <c r="AL782" s="135"/>
    </row>
    <row r="783" spans="37:38">
      <c r="AK783" s="135"/>
      <c r="AL783" s="135"/>
    </row>
    <row r="784" spans="37:38">
      <c r="AK784" s="135"/>
      <c r="AL784" s="135"/>
    </row>
    <row r="785" spans="37:38">
      <c r="AK785" s="135"/>
      <c r="AL785" s="135"/>
    </row>
    <row r="786" spans="37:38">
      <c r="AK786" s="135"/>
      <c r="AL786" s="135"/>
    </row>
    <row r="787" spans="37:38">
      <c r="AK787" s="135"/>
      <c r="AL787" s="135"/>
    </row>
    <row r="788" spans="37:38">
      <c r="AK788" s="135"/>
      <c r="AL788" s="135"/>
    </row>
    <row r="789" spans="37:38">
      <c r="AK789" s="135"/>
      <c r="AL789" s="135"/>
    </row>
    <row r="790" spans="37:38">
      <c r="AK790" s="135"/>
      <c r="AL790" s="135"/>
    </row>
    <row r="791" spans="37:38">
      <c r="AK791" s="135"/>
      <c r="AL791" s="135"/>
    </row>
    <row r="792" spans="37:38">
      <c r="AK792" s="135"/>
      <c r="AL792" s="135"/>
    </row>
    <row r="793" spans="37:38">
      <c r="AK793" s="135"/>
      <c r="AL793" s="135"/>
    </row>
    <row r="794" spans="37:38">
      <c r="AK794" s="135"/>
      <c r="AL794" s="135"/>
    </row>
  </sheetData>
  <mergeCells count="5103">
    <mergeCell ref="B1:C1"/>
    <mergeCell ref="F1:N1"/>
    <mergeCell ref="AD1:AE1"/>
    <mergeCell ref="AF1:AI1"/>
    <mergeCell ref="B2:E2"/>
    <mergeCell ref="S3:X3"/>
    <mergeCell ref="S4:X4"/>
    <mergeCell ref="S5:X5"/>
    <mergeCell ref="S6:X6"/>
    <mergeCell ref="B8:J8"/>
    <mergeCell ref="K8:Q8"/>
    <mergeCell ref="R8:Y8"/>
    <mergeCell ref="Z8:AE8"/>
    <mergeCell ref="B9:G9"/>
    <mergeCell ref="B10:C10"/>
    <mergeCell ref="D10:E10"/>
    <mergeCell ref="F10:G10"/>
    <mergeCell ref="B11:C11"/>
    <mergeCell ref="D11:E11"/>
    <mergeCell ref="F11:G11"/>
    <mergeCell ref="I11:J11"/>
    <mergeCell ref="K11:M11"/>
    <mergeCell ref="N11:O11"/>
    <mergeCell ref="P11:Q11"/>
    <mergeCell ref="R11:T11"/>
    <mergeCell ref="U11:V11"/>
    <mergeCell ref="W11:Y11"/>
    <mergeCell ref="Z11:AA11"/>
    <mergeCell ref="AB11:AC11"/>
    <mergeCell ref="AD11:AE11"/>
    <mergeCell ref="AF11:AG11"/>
    <mergeCell ref="AH11:AI11"/>
    <mergeCell ref="B12:C12"/>
    <mergeCell ref="D12:E12"/>
    <mergeCell ref="F12:G12"/>
    <mergeCell ref="I12:J12"/>
    <mergeCell ref="K12:M12"/>
    <mergeCell ref="N12:O12"/>
    <mergeCell ref="P12:Q12"/>
    <mergeCell ref="R12:T12"/>
    <mergeCell ref="U12:V12"/>
    <mergeCell ref="W12:Y12"/>
    <mergeCell ref="Z12:AA12"/>
    <mergeCell ref="AB12:AC12"/>
    <mergeCell ref="AD12:AE12"/>
    <mergeCell ref="AF12:AG12"/>
    <mergeCell ref="AH12:AI12"/>
    <mergeCell ref="B13:C13"/>
    <mergeCell ref="D13:E13"/>
    <mergeCell ref="F13:G13"/>
    <mergeCell ref="I13:J13"/>
    <mergeCell ref="K13:M13"/>
    <mergeCell ref="N13:O13"/>
    <mergeCell ref="P13:Q13"/>
    <mergeCell ref="R13:T13"/>
    <mergeCell ref="U13:V13"/>
    <mergeCell ref="W13:Y13"/>
    <mergeCell ref="Z13:AA13"/>
    <mergeCell ref="AB13:AC13"/>
    <mergeCell ref="AD13:AE13"/>
    <mergeCell ref="AF13:AG13"/>
    <mergeCell ref="AH13:AI13"/>
    <mergeCell ref="B14:C14"/>
    <mergeCell ref="D14:E14"/>
    <mergeCell ref="F14:G14"/>
    <mergeCell ref="I14:J14"/>
    <mergeCell ref="K14:M14"/>
    <mergeCell ref="N14:O14"/>
    <mergeCell ref="P14:Q14"/>
    <mergeCell ref="R14:T14"/>
    <mergeCell ref="U14:V14"/>
    <mergeCell ref="W14:Y14"/>
    <mergeCell ref="Z14:AA14"/>
    <mergeCell ref="AB14:AC14"/>
    <mergeCell ref="AD14:AE14"/>
    <mergeCell ref="AF14:AG14"/>
    <mergeCell ref="AH14:AI14"/>
    <mergeCell ref="B15:C15"/>
    <mergeCell ref="D15:E15"/>
    <mergeCell ref="F15:G15"/>
    <mergeCell ref="I15:J15"/>
    <mergeCell ref="K15:M15"/>
    <mergeCell ref="N15:O15"/>
    <mergeCell ref="P15:Q15"/>
    <mergeCell ref="R15:T15"/>
    <mergeCell ref="U15:V15"/>
    <mergeCell ref="W15:Y15"/>
    <mergeCell ref="Z15:AA15"/>
    <mergeCell ref="AB15:AC15"/>
    <mergeCell ref="AD15:AE15"/>
    <mergeCell ref="AF15:AG15"/>
    <mergeCell ref="AH15:AI15"/>
    <mergeCell ref="B16:C16"/>
    <mergeCell ref="D16:E16"/>
    <mergeCell ref="F16:G16"/>
    <mergeCell ref="I16:J16"/>
    <mergeCell ref="K16:M16"/>
    <mergeCell ref="N16:O16"/>
    <mergeCell ref="P16:Q16"/>
    <mergeCell ref="R16:T16"/>
    <mergeCell ref="U16:V16"/>
    <mergeCell ref="W16:Y16"/>
    <mergeCell ref="Z16:AA16"/>
    <mergeCell ref="AB16:AC16"/>
    <mergeCell ref="AD16:AE16"/>
    <mergeCell ref="AF16:AG16"/>
    <mergeCell ref="AH16:AI16"/>
    <mergeCell ref="B17:C17"/>
    <mergeCell ref="D17:E17"/>
    <mergeCell ref="F17:G17"/>
    <mergeCell ref="I17:J17"/>
    <mergeCell ref="K17:M17"/>
    <mergeCell ref="N17:O17"/>
    <mergeCell ref="P17:Q17"/>
    <mergeCell ref="R17:T17"/>
    <mergeCell ref="U17:V17"/>
    <mergeCell ref="W17:Y17"/>
    <mergeCell ref="Z17:AA17"/>
    <mergeCell ref="AB17:AC17"/>
    <mergeCell ref="AD17:AE17"/>
    <mergeCell ref="AF17:AG17"/>
    <mergeCell ref="AH17:AI17"/>
    <mergeCell ref="B19:H19"/>
    <mergeCell ref="N22:Z22"/>
    <mergeCell ref="AA24:AB24"/>
    <mergeCell ref="AC24:AD24"/>
    <mergeCell ref="AE24:AG24"/>
    <mergeCell ref="AH24:AI24"/>
    <mergeCell ref="B25:C25"/>
    <mergeCell ref="D25:E25"/>
    <mergeCell ref="G25:H25"/>
    <mergeCell ref="I25:J25"/>
    <mergeCell ref="T25:W25"/>
    <mergeCell ref="AA25:AB25"/>
    <mergeCell ref="AE25:AG25"/>
    <mergeCell ref="B26:C26"/>
    <mergeCell ref="D26:E26"/>
    <mergeCell ref="G26:H26"/>
    <mergeCell ref="I26:J26"/>
    <mergeCell ref="T26:W26"/>
    <mergeCell ref="AA26:AB26"/>
    <mergeCell ref="AE26:AG26"/>
    <mergeCell ref="B27:C27"/>
    <mergeCell ref="D27:E27"/>
    <mergeCell ref="F27:H27"/>
    <mergeCell ref="I27:J27"/>
    <mergeCell ref="T27:W27"/>
    <mergeCell ref="AA27:AB27"/>
    <mergeCell ref="AE27:AG27"/>
    <mergeCell ref="B28:C28"/>
    <mergeCell ref="D28:E28"/>
    <mergeCell ref="F28:H28"/>
    <mergeCell ref="I28:J28"/>
    <mergeCell ref="T28:W28"/>
    <mergeCell ref="AA28:AB28"/>
    <mergeCell ref="AC28:AD28"/>
    <mergeCell ref="AE28:AG28"/>
    <mergeCell ref="C76:K76"/>
    <mergeCell ref="L76:T76"/>
    <mergeCell ref="B78:J78"/>
    <mergeCell ref="K78:Q78"/>
    <mergeCell ref="R78:Y78"/>
    <mergeCell ref="Z78:AE78"/>
    <mergeCell ref="B79:G79"/>
    <mergeCell ref="B80:C80"/>
    <mergeCell ref="D80:E80"/>
    <mergeCell ref="F80:G80"/>
    <mergeCell ref="B81:C81"/>
    <mergeCell ref="D81:E81"/>
    <mergeCell ref="F81:G81"/>
    <mergeCell ref="I81:J81"/>
    <mergeCell ref="K81:M81"/>
    <mergeCell ref="N81:O81"/>
    <mergeCell ref="P81:Q81"/>
    <mergeCell ref="R81:T81"/>
    <mergeCell ref="U81:V81"/>
    <mergeCell ref="W81:Y81"/>
    <mergeCell ref="Z81:AA81"/>
    <mergeCell ref="AB81:AC81"/>
    <mergeCell ref="AD81:AE81"/>
    <mergeCell ref="AF81:AG81"/>
    <mergeCell ref="AH81:AI81"/>
    <mergeCell ref="B82:C82"/>
    <mergeCell ref="D82:E82"/>
    <mergeCell ref="F82:G82"/>
    <mergeCell ref="I82:J82"/>
    <mergeCell ref="K82:M82"/>
    <mergeCell ref="N82:O82"/>
    <mergeCell ref="P82:Q82"/>
    <mergeCell ref="R82:T82"/>
    <mergeCell ref="U82:V82"/>
    <mergeCell ref="W82:Y82"/>
    <mergeCell ref="Z82:AA82"/>
    <mergeCell ref="AB82:AC82"/>
    <mergeCell ref="AD82:AE82"/>
    <mergeCell ref="AF82:AG82"/>
    <mergeCell ref="AH82:AI82"/>
    <mergeCell ref="B83:C83"/>
    <mergeCell ref="D83:E83"/>
    <mergeCell ref="F83:G83"/>
    <mergeCell ref="I83:J83"/>
    <mergeCell ref="K83:M83"/>
    <mergeCell ref="N83:O83"/>
    <mergeCell ref="P83:Q83"/>
    <mergeCell ref="R83:T83"/>
    <mergeCell ref="U83:V83"/>
    <mergeCell ref="W83:Y83"/>
    <mergeCell ref="Z83:AA83"/>
    <mergeCell ref="AB83:AC83"/>
    <mergeCell ref="AD83:AE83"/>
    <mergeCell ref="AF83:AG83"/>
    <mergeCell ref="AH83:AI83"/>
    <mergeCell ref="B84:C84"/>
    <mergeCell ref="D84:E84"/>
    <mergeCell ref="F84:G84"/>
    <mergeCell ref="I84:J84"/>
    <mergeCell ref="K84:M84"/>
    <mergeCell ref="N84:O84"/>
    <mergeCell ref="P84:Q84"/>
    <mergeCell ref="R84:T84"/>
    <mergeCell ref="U84:V84"/>
    <mergeCell ref="W84:Y84"/>
    <mergeCell ref="Z84:AA84"/>
    <mergeCell ref="AB84:AC84"/>
    <mergeCell ref="AD84:AE84"/>
    <mergeCell ref="AF84:AG84"/>
    <mergeCell ref="AH84:AI84"/>
    <mergeCell ref="B85:C85"/>
    <mergeCell ref="D85:E85"/>
    <mergeCell ref="F85:G85"/>
    <mergeCell ref="I85:J85"/>
    <mergeCell ref="K85:M85"/>
    <mergeCell ref="N85:O85"/>
    <mergeCell ref="P85:Q85"/>
    <mergeCell ref="R85:T85"/>
    <mergeCell ref="U85:V85"/>
    <mergeCell ref="W85:Y85"/>
    <mergeCell ref="Z85:AA85"/>
    <mergeCell ref="AB85:AC85"/>
    <mergeCell ref="AD85:AE85"/>
    <mergeCell ref="AF85:AG85"/>
    <mergeCell ref="AH85:AI85"/>
    <mergeCell ref="B86:C86"/>
    <mergeCell ref="D86:E86"/>
    <mergeCell ref="F86:G86"/>
    <mergeCell ref="I86:J86"/>
    <mergeCell ref="K86:M86"/>
    <mergeCell ref="N86:O86"/>
    <mergeCell ref="P86:Q86"/>
    <mergeCell ref="R86:T86"/>
    <mergeCell ref="U86:V86"/>
    <mergeCell ref="W86:Y86"/>
    <mergeCell ref="Z86:AA86"/>
    <mergeCell ref="AB86:AC86"/>
    <mergeCell ref="AD86:AE86"/>
    <mergeCell ref="AF86:AG86"/>
    <mergeCell ref="AH86:AI86"/>
    <mergeCell ref="B87:C87"/>
    <mergeCell ref="D87:E87"/>
    <mergeCell ref="F87:G87"/>
    <mergeCell ref="I87:J87"/>
    <mergeCell ref="K87:M87"/>
    <mergeCell ref="N87:O87"/>
    <mergeCell ref="P87:Q87"/>
    <mergeCell ref="R87:T87"/>
    <mergeCell ref="U87:V87"/>
    <mergeCell ref="W87:Y87"/>
    <mergeCell ref="Z87:AA87"/>
    <mergeCell ref="AB87:AC87"/>
    <mergeCell ref="AD87:AE87"/>
    <mergeCell ref="AF87:AG87"/>
    <mergeCell ref="AH87:AI87"/>
    <mergeCell ref="B88:C88"/>
    <mergeCell ref="D88:E88"/>
    <mergeCell ref="F88:G88"/>
    <mergeCell ref="I88:J88"/>
    <mergeCell ref="K88:M88"/>
    <mergeCell ref="N88:O88"/>
    <mergeCell ref="P88:Q88"/>
    <mergeCell ref="R88:T88"/>
    <mergeCell ref="U88:V88"/>
    <mergeCell ref="W88:Y88"/>
    <mergeCell ref="Z88:AA88"/>
    <mergeCell ref="AB88:AC88"/>
    <mergeCell ref="AD88:AE88"/>
    <mergeCell ref="AF88:AG88"/>
    <mergeCell ref="AH88:AI88"/>
    <mergeCell ref="B89:C89"/>
    <mergeCell ref="D89:E89"/>
    <mergeCell ref="F89:G89"/>
    <mergeCell ref="I89:J89"/>
    <mergeCell ref="K89:M89"/>
    <mergeCell ref="N89:O89"/>
    <mergeCell ref="P89:Q89"/>
    <mergeCell ref="R89:T89"/>
    <mergeCell ref="U89:V89"/>
    <mergeCell ref="W89:Y89"/>
    <mergeCell ref="Z89:AA89"/>
    <mergeCell ref="AB89:AC89"/>
    <mergeCell ref="AD89:AE89"/>
    <mergeCell ref="AF89:AG89"/>
    <mergeCell ref="AH89:AI89"/>
    <mergeCell ref="B90:C90"/>
    <mergeCell ref="D90:E90"/>
    <mergeCell ref="F90:G90"/>
    <mergeCell ref="I90:J90"/>
    <mergeCell ref="K90:M90"/>
    <mergeCell ref="N90:O90"/>
    <mergeCell ref="P90:Q90"/>
    <mergeCell ref="R90:T90"/>
    <mergeCell ref="U90:V90"/>
    <mergeCell ref="W90:Y90"/>
    <mergeCell ref="Z90:AA90"/>
    <mergeCell ref="AB90:AC90"/>
    <mergeCell ref="AD90:AE90"/>
    <mergeCell ref="AF90:AG90"/>
    <mergeCell ref="AH90:AI90"/>
    <mergeCell ref="B91:C91"/>
    <mergeCell ref="D91:E91"/>
    <mergeCell ref="F91:G91"/>
    <mergeCell ref="I91:J91"/>
    <mergeCell ref="K91:M91"/>
    <mergeCell ref="N91:O91"/>
    <mergeCell ref="P91:Q91"/>
    <mergeCell ref="R91:T91"/>
    <mergeCell ref="U91:V91"/>
    <mergeCell ref="W91:Y91"/>
    <mergeCell ref="Z91:AA91"/>
    <mergeCell ref="AB91:AC91"/>
    <mergeCell ref="AD91:AE91"/>
    <mergeCell ref="AF91:AG91"/>
    <mergeCell ref="AH91:AI91"/>
    <mergeCell ref="B92:C92"/>
    <mergeCell ref="D92:E92"/>
    <mergeCell ref="F92:G92"/>
    <mergeCell ref="I92:J92"/>
    <mergeCell ref="K92:M92"/>
    <mergeCell ref="N92:O92"/>
    <mergeCell ref="P92:Q92"/>
    <mergeCell ref="R92:T92"/>
    <mergeCell ref="U92:V92"/>
    <mergeCell ref="W92:Y92"/>
    <mergeCell ref="Z92:AA92"/>
    <mergeCell ref="AB92:AC92"/>
    <mergeCell ref="AD92:AE92"/>
    <mergeCell ref="AF92:AG92"/>
    <mergeCell ref="AH92:AI92"/>
    <mergeCell ref="B93:C93"/>
    <mergeCell ref="D93:E93"/>
    <mergeCell ref="F93:G93"/>
    <mergeCell ref="I93:J93"/>
    <mergeCell ref="K93:M93"/>
    <mergeCell ref="N93:O93"/>
    <mergeCell ref="P93:Q93"/>
    <mergeCell ref="R93:T93"/>
    <mergeCell ref="U93:V93"/>
    <mergeCell ref="W93:Y93"/>
    <mergeCell ref="Z93:AA93"/>
    <mergeCell ref="AB93:AC93"/>
    <mergeCell ref="AD93:AE93"/>
    <mergeCell ref="AF93:AG93"/>
    <mergeCell ref="AH93:AI93"/>
    <mergeCell ref="B94:C94"/>
    <mergeCell ref="D94:E94"/>
    <mergeCell ref="F94:G94"/>
    <mergeCell ref="I94:J94"/>
    <mergeCell ref="K94:M94"/>
    <mergeCell ref="N94:O94"/>
    <mergeCell ref="P94:Q94"/>
    <mergeCell ref="R94:T94"/>
    <mergeCell ref="U94:V94"/>
    <mergeCell ref="W94:Y94"/>
    <mergeCell ref="Z94:AA94"/>
    <mergeCell ref="AB94:AC94"/>
    <mergeCell ref="AD94:AE94"/>
    <mergeCell ref="AF94:AG94"/>
    <mergeCell ref="AH94:AI94"/>
    <mergeCell ref="B95:C95"/>
    <mergeCell ref="D95:E95"/>
    <mergeCell ref="F95:G95"/>
    <mergeCell ref="I95:J95"/>
    <mergeCell ref="K95:M95"/>
    <mergeCell ref="N95:O95"/>
    <mergeCell ref="P95:Q95"/>
    <mergeCell ref="R95:T95"/>
    <mergeCell ref="U95:V95"/>
    <mergeCell ref="W95:Y95"/>
    <mergeCell ref="Z95:AA95"/>
    <mergeCell ref="AB95:AC95"/>
    <mergeCell ref="AD95:AE95"/>
    <mergeCell ref="AF95:AG95"/>
    <mergeCell ref="AH95:AI95"/>
    <mergeCell ref="B96:C96"/>
    <mergeCell ref="D96:E96"/>
    <mergeCell ref="F96:G96"/>
    <mergeCell ref="I96:J96"/>
    <mergeCell ref="K96:M96"/>
    <mergeCell ref="N96:O96"/>
    <mergeCell ref="P96:Q96"/>
    <mergeCell ref="R96:T96"/>
    <mergeCell ref="U96:V96"/>
    <mergeCell ref="W96:Y96"/>
    <mergeCell ref="Z96:AA96"/>
    <mergeCell ref="AB96:AC96"/>
    <mergeCell ref="AD96:AE96"/>
    <mergeCell ref="AF96:AG96"/>
    <mergeCell ref="AH96:AI96"/>
    <mergeCell ref="B97:C97"/>
    <mergeCell ref="D97:E97"/>
    <mergeCell ref="F97:G97"/>
    <mergeCell ref="I97:J97"/>
    <mergeCell ref="K97:M97"/>
    <mergeCell ref="N97:O97"/>
    <mergeCell ref="P97:Q97"/>
    <mergeCell ref="R97:T97"/>
    <mergeCell ref="U97:V97"/>
    <mergeCell ref="W97:Y97"/>
    <mergeCell ref="Z97:AA97"/>
    <mergeCell ref="AB97:AC97"/>
    <mergeCell ref="AD97:AE97"/>
    <mergeCell ref="AF97:AG97"/>
    <mergeCell ref="AH97:AI97"/>
    <mergeCell ref="B98:C98"/>
    <mergeCell ref="D98:E98"/>
    <mergeCell ref="F98:G98"/>
    <mergeCell ref="I98:J98"/>
    <mergeCell ref="K98:M98"/>
    <mergeCell ref="N98:O98"/>
    <mergeCell ref="P98:Q98"/>
    <mergeCell ref="R98:T98"/>
    <mergeCell ref="U98:V98"/>
    <mergeCell ref="W98:Y98"/>
    <mergeCell ref="Z98:AA98"/>
    <mergeCell ref="AB98:AC98"/>
    <mergeCell ref="AD98:AE98"/>
    <mergeCell ref="AF98:AG98"/>
    <mergeCell ref="AH98:AI98"/>
    <mergeCell ref="B99:C99"/>
    <mergeCell ref="D99:E99"/>
    <mergeCell ref="F99:G99"/>
    <mergeCell ref="I99:J99"/>
    <mergeCell ref="K99:M99"/>
    <mergeCell ref="N99:O99"/>
    <mergeCell ref="P99:Q99"/>
    <mergeCell ref="R99:T99"/>
    <mergeCell ref="U99:V99"/>
    <mergeCell ref="W99:Y99"/>
    <mergeCell ref="Z99:AA99"/>
    <mergeCell ref="AB99:AC99"/>
    <mergeCell ref="AD99:AE99"/>
    <mergeCell ref="AF99:AG99"/>
    <mergeCell ref="AH99:AI99"/>
    <mergeCell ref="B100:C100"/>
    <mergeCell ref="D100:E100"/>
    <mergeCell ref="F100:G100"/>
    <mergeCell ref="I100:J100"/>
    <mergeCell ref="K100:M100"/>
    <mergeCell ref="N100:O100"/>
    <mergeCell ref="P100:Q100"/>
    <mergeCell ref="R100:T100"/>
    <mergeCell ref="U100:V100"/>
    <mergeCell ref="W100:Y100"/>
    <mergeCell ref="Z100:AA100"/>
    <mergeCell ref="AB100:AC100"/>
    <mergeCell ref="AD100:AE100"/>
    <mergeCell ref="AF100:AG100"/>
    <mergeCell ref="AH100:AI100"/>
    <mergeCell ref="B101:C101"/>
    <mergeCell ref="D101:E101"/>
    <mergeCell ref="F101:G101"/>
    <mergeCell ref="I101:J101"/>
    <mergeCell ref="K101:M101"/>
    <mergeCell ref="N101:O101"/>
    <mergeCell ref="P101:Q101"/>
    <mergeCell ref="R101:T101"/>
    <mergeCell ref="U101:V101"/>
    <mergeCell ref="W101:Y101"/>
    <mergeCell ref="Z101:AA101"/>
    <mergeCell ref="AB101:AC101"/>
    <mergeCell ref="AD101:AE101"/>
    <mergeCell ref="AF101:AG101"/>
    <mergeCell ref="AH101:AI101"/>
    <mergeCell ref="B102:C102"/>
    <mergeCell ref="D102:E102"/>
    <mergeCell ref="F102:G102"/>
    <mergeCell ref="I102:J102"/>
    <mergeCell ref="K102:M102"/>
    <mergeCell ref="N102:O102"/>
    <mergeCell ref="P102:Q102"/>
    <mergeCell ref="R102:T102"/>
    <mergeCell ref="U102:V102"/>
    <mergeCell ref="W102:Y102"/>
    <mergeCell ref="Z102:AA102"/>
    <mergeCell ref="AB102:AC102"/>
    <mergeCell ref="AD102:AE102"/>
    <mergeCell ref="AF102:AG102"/>
    <mergeCell ref="AH102:AI102"/>
    <mergeCell ref="B103:C103"/>
    <mergeCell ref="D103:E103"/>
    <mergeCell ref="F103:G103"/>
    <mergeCell ref="I103:J103"/>
    <mergeCell ref="K103:M103"/>
    <mergeCell ref="N103:O103"/>
    <mergeCell ref="P103:Q103"/>
    <mergeCell ref="R103:T103"/>
    <mergeCell ref="U103:V103"/>
    <mergeCell ref="W103:Y103"/>
    <mergeCell ref="Z103:AA103"/>
    <mergeCell ref="AB103:AC103"/>
    <mergeCell ref="AD103:AE103"/>
    <mergeCell ref="AF103:AG103"/>
    <mergeCell ref="AH103:AI103"/>
    <mergeCell ref="B104:C104"/>
    <mergeCell ref="D104:E104"/>
    <mergeCell ref="F104:G104"/>
    <mergeCell ref="I104:J104"/>
    <mergeCell ref="K104:M104"/>
    <mergeCell ref="N104:O104"/>
    <mergeCell ref="P104:Q104"/>
    <mergeCell ref="R104:T104"/>
    <mergeCell ref="U104:V104"/>
    <mergeCell ref="W104:Y104"/>
    <mergeCell ref="Z104:AA104"/>
    <mergeCell ref="AB104:AC104"/>
    <mergeCell ref="AD104:AE104"/>
    <mergeCell ref="AF104:AG104"/>
    <mergeCell ref="AH104:AI104"/>
    <mergeCell ref="B105:C105"/>
    <mergeCell ref="D105:E105"/>
    <mergeCell ref="F105:G105"/>
    <mergeCell ref="I105:J105"/>
    <mergeCell ref="K105:M105"/>
    <mergeCell ref="N105:O105"/>
    <mergeCell ref="P105:Q105"/>
    <mergeCell ref="R105:T105"/>
    <mergeCell ref="U105:V105"/>
    <mergeCell ref="W105:Y105"/>
    <mergeCell ref="Z105:AA105"/>
    <mergeCell ref="AB105:AC105"/>
    <mergeCell ref="AD105:AE105"/>
    <mergeCell ref="AF105:AG105"/>
    <mergeCell ref="AH105:AI105"/>
    <mergeCell ref="B106:C106"/>
    <mergeCell ref="D106:E106"/>
    <mergeCell ref="F106:G106"/>
    <mergeCell ref="I106:J106"/>
    <mergeCell ref="K106:M106"/>
    <mergeCell ref="N106:O106"/>
    <mergeCell ref="P106:Q106"/>
    <mergeCell ref="R106:T106"/>
    <mergeCell ref="U106:V106"/>
    <mergeCell ref="W106:Y106"/>
    <mergeCell ref="Z106:AA106"/>
    <mergeCell ref="AB106:AC106"/>
    <mergeCell ref="AD106:AE106"/>
    <mergeCell ref="AF106:AG106"/>
    <mergeCell ref="AH106:AI106"/>
    <mergeCell ref="B107:C107"/>
    <mergeCell ref="D107:E107"/>
    <mergeCell ref="F107:G107"/>
    <mergeCell ref="I107:J107"/>
    <mergeCell ref="K107:M107"/>
    <mergeCell ref="N107:O107"/>
    <mergeCell ref="P107:Q107"/>
    <mergeCell ref="R107:T107"/>
    <mergeCell ref="U107:V107"/>
    <mergeCell ref="W107:Y107"/>
    <mergeCell ref="Z107:AA107"/>
    <mergeCell ref="AB107:AC107"/>
    <mergeCell ref="AD107:AE107"/>
    <mergeCell ref="AF107:AG107"/>
    <mergeCell ref="AH107:AI107"/>
    <mergeCell ref="B108:C108"/>
    <mergeCell ref="D108:E108"/>
    <mergeCell ref="F108:G108"/>
    <mergeCell ref="I108:J108"/>
    <mergeCell ref="K108:M108"/>
    <mergeCell ref="N108:O108"/>
    <mergeCell ref="P108:Q108"/>
    <mergeCell ref="R108:T108"/>
    <mergeCell ref="U108:V108"/>
    <mergeCell ref="W108:Y108"/>
    <mergeCell ref="Z108:AA108"/>
    <mergeCell ref="AB108:AC108"/>
    <mergeCell ref="AD108:AE108"/>
    <mergeCell ref="AF108:AG108"/>
    <mergeCell ref="AH108:AI108"/>
    <mergeCell ref="B109:C109"/>
    <mergeCell ref="D109:E109"/>
    <mergeCell ref="F109:G109"/>
    <mergeCell ref="I109:J109"/>
    <mergeCell ref="K109:M109"/>
    <mergeCell ref="N109:O109"/>
    <mergeCell ref="P109:Q109"/>
    <mergeCell ref="R109:T109"/>
    <mergeCell ref="U109:V109"/>
    <mergeCell ref="W109:Y109"/>
    <mergeCell ref="Z109:AA109"/>
    <mergeCell ref="AB109:AC109"/>
    <mergeCell ref="AD109:AE109"/>
    <mergeCell ref="AF109:AG109"/>
    <mergeCell ref="AH109:AI109"/>
    <mergeCell ref="B110:C110"/>
    <mergeCell ref="D110:E110"/>
    <mergeCell ref="F110:G110"/>
    <mergeCell ref="I110:J110"/>
    <mergeCell ref="K110:M110"/>
    <mergeCell ref="N110:O110"/>
    <mergeCell ref="P110:Q110"/>
    <mergeCell ref="R110:T110"/>
    <mergeCell ref="U110:V110"/>
    <mergeCell ref="W110:Y110"/>
    <mergeCell ref="Z110:AA110"/>
    <mergeCell ref="AB110:AC110"/>
    <mergeCell ref="AD110:AE110"/>
    <mergeCell ref="AF110:AG110"/>
    <mergeCell ref="AH110:AI110"/>
    <mergeCell ref="B111:C111"/>
    <mergeCell ref="D111:E111"/>
    <mergeCell ref="F111:G111"/>
    <mergeCell ref="I111:J111"/>
    <mergeCell ref="K111:M111"/>
    <mergeCell ref="N111:O111"/>
    <mergeCell ref="P111:Q111"/>
    <mergeCell ref="R111:T111"/>
    <mergeCell ref="U111:V111"/>
    <mergeCell ref="W111:Y111"/>
    <mergeCell ref="Z111:AA111"/>
    <mergeCell ref="AB111:AC111"/>
    <mergeCell ref="AD111:AE111"/>
    <mergeCell ref="AF111:AG111"/>
    <mergeCell ref="AH111:AI111"/>
    <mergeCell ref="B112:C112"/>
    <mergeCell ref="D112:E112"/>
    <mergeCell ref="F112:G112"/>
    <mergeCell ref="I112:J112"/>
    <mergeCell ref="K112:M112"/>
    <mergeCell ref="N112:O112"/>
    <mergeCell ref="P112:Q112"/>
    <mergeCell ref="R112:T112"/>
    <mergeCell ref="U112:V112"/>
    <mergeCell ref="W112:Y112"/>
    <mergeCell ref="Z112:AA112"/>
    <mergeCell ref="AB112:AC112"/>
    <mergeCell ref="AD112:AE112"/>
    <mergeCell ref="AF112:AG112"/>
    <mergeCell ref="AH112:AI112"/>
    <mergeCell ref="B113:C113"/>
    <mergeCell ref="D113:E113"/>
    <mergeCell ref="F113:G113"/>
    <mergeCell ref="I113:J113"/>
    <mergeCell ref="K113:M113"/>
    <mergeCell ref="N113:O113"/>
    <mergeCell ref="P113:Q113"/>
    <mergeCell ref="R113:T113"/>
    <mergeCell ref="U113:V113"/>
    <mergeCell ref="W113:Y113"/>
    <mergeCell ref="Z113:AA113"/>
    <mergeCell ref="AB113:AC113"/>
    <mergeCell ref="AD113:AE113"/>
    <mergeCell ref="AF113:AG113"/>
    <mergeCell ref="AH113:AI113"/>
    <mergeCell ref="B114:C114"/>
    <mergeCell ref="D114:E114"/>
    <mergeCell ref="F114:G114"/>
    <mergeCell ref="I114:J114"/>
    <mergeCell ref="K114:M114"/>
    <mergeCell ref="N114:O114"/>
    <mergeCell ref="P114:Q114"/>
    <mergeCell ref="R114:T114"/>
    <mergeCell ref="U114:V114"/>
    <mergeCell ref="W114:Y114"/>
    <mergeCell ref="Z114:AA114"/>
    <mergeCell ref="AB114:AC114"/>
    <mergeCell ref="AD114:AE114"/>
    <mergeCell ref="AF114:AG114"/>
    <mergeCell ref="AH114:AI114"/>
    <mergeCell ref="B115:C115"/>
    <mergeCell ref="D115:E115"/>
    <mergeCell ref="F115:G115"/>
    <mergeCell ref="I115:J115"/>
    <mergeCell ref="K115:M115"/>
    <mergeCell ref="N115:O115"/>
    <mergeCell ref="P115:Q115"/>
    <mergeCell ref="R115:T115"/>
    <mergeCell ref="U115:V115"/>
    <mergeCell ref="W115:Y115"/>
    <mergeCell ref="Z115:AA115"/>
    <mergeCell ref="AB115:AC115"/>
    <mergeCell ref="AD115:AE115"/>
    <mergeCell ref="AF115:AG115"/>
    <mergeCell ref="AH115:AI115"/>
    <mergeCell ref="B116:C116"/>
    <mergeCell ref="D116:E116"/>
    <mergeCell ref="F116:G116"/>
    <mergeCell ref="I116:J116"/>
    <mergeCell ref="K116:M116"/>
    <mergeCell ref="N116:O116"/>
    <mergeCell ref="P116:Q116"/>
    <mergeCell ref="R116:T116"/>
    <mergeCell ref="U116:V116"/>
    <mergeCell ref="W116:Y116"/>
    <mergeCell ref="Z116:AA116"/>
    <mergeCell ref="AB116:AC116"/>
    <mergeCell ref="AD116:AE116"/>
    <mergeCell ref="AF116:AG116"/>
    <mergeCell ref="AH116:AI116"/>
    <mergeCell ref="B117:C117"/>
    <mergeCell ref="D117:E117"/>
    <mergeCell ref="F117:G117"/>
    <mergeCell ref="I117:J117"/>
    <mergeCell ref="K117:M117"/>
    <mergeCell ref="N117:O117"/>
    <mergeCell ref="P117:Q117"/>
    <mergeCell ref="R117:T117"/>
    <mergeCell ref="U117:V117"/>
    <mergeCell ref="W117:Y117"/>
    <mergeCell ref="Z117:AA117"/>
    <mergeCell ref="AB117:AC117"/>
    <mergeCell ref="AD117:AE117"/>
    <mergeCell ref="AF117:AG117"/>
    <mergeCell ref="AH117:AI117"/>
    <mergeCell ref="B118:C118"/>
    <mergeCell ref="D118:E118"/>
    <mergeCell ref="F118:G118"/>
    <mergeCell ref="I118:J118"/>
    <mergeCell ref="K118:M118"/>
    <mergeCell ref="N118:O118"/>
    <mergeCell ref="P118:Q118"/>
    <mergeCell ref="R118:T118"/>
    <mergeCell ref="U118:V118"/>
    <mergeCell ref="W118:Y118"/>
    <mergeCell ref="Z118:AA118"/>
    <mergeCell ref="AB118:AC118"/>
    <mergeCell ref="AD118:AE118"/>
    <mergeCell ref="AF118:AG118"/>
    <mergeCell ref="AH118:AI118"/>
    <mergeCell ref="B119:C119"/>
    <mergeCell ref="D119:E119"/>
    <mergeCell ref="F119:G119"/>
    <mergeCell ref="I119:J119"/>
    <mergeCell ref="K119:M119"/>
    <mergeCell ref="N119:O119"/>
    <mergeCell ref="P119:Q119"/>
    <mergeCell ref="R119:T119"/>
    <mergeCell ref="U119:V119"/>
    <mergeCell ref="W119:Y119"/>
    <mergeCell ref="Z119:AA119"/>
    <mergeCell ref="AB119:AC119"/>
    <mergeCell ref="AD119:AE119"/>
    <mergeCell ref="AF119:AG119"/>
    <mergeCell ref="AH119:AI119"/>
    <mergeCell ref="B120:C120"/>
    <mergeCell ref="D120:E120"/>
    <mergeCell ref="F120:G120"/>
    <mergeCell ref="I120:J120"/>
    <mergeCell ref="K120:M120"/>
    <mergeCell ref="N120:O120"/>
    <mergeCell ref="P120:Q120"/>
    <mergeCell ref="R120:T120"/>
    <mergeCell ref="U120:V120"/>
    <mergeCell ref="W120:Y120"/>
    <mergeCell ref="Z120:AA120"/>
    <mergeCell ref="AB120:AC120"/>
    <mergeCell ref="AD120:AE120"/>
    <mergeCell ref="AF120:AG120"/>
    <mergeCell ref="AH120:AI120"/>
    <mergeCell ref="B121:C121"/>
    <mergeCell ref="D121:E121"/>
    <mergeCell ref="F121:G121"/>
    <mergeCell ref="I121:J121"/>
    <mergeCell ref="K121:M121"/>
    <mergeCell ref="N121:O121"/>
    <mergeCell ref="P121:Q121"/>
    <mergeCell ref="R121:T121"/>
    <mergeCell ref="U121:V121"/>
    <mergeCell ref="W121:Y121"/>
    <mergeCell ref="Z121:AA121"/>
    <mergeCell ref="AB121:AC121"/>
    <mergeCell ref="AD121:AE121"/>
    <mergeCell ref="AF121:AG121"/>
    <mergeCell ref="AH121:AI121"/>
    <mergeCell ref="B122:C122"/>
    <mergeCell ref="D122:E122"/>
    <mergeCell ref="F122:G122"/>
    <mergeCell ref="I122:J122"/>
    <mergeCell ref="K122:M122"/>
    <mergeCell ref="N122:O122"/>
    <mergeCell ref="P122:Q122"/>
    <mergeCell ref="R122:T122"/>
    <mergeCell ref="U122:V122"/>
    <mergeCell ref="W122:Y122"/>
    <mergeCell ref="Z122:AA122"/>
    <mergeCell ref="AB122:AC122"/>
    <mergeCell ref="AD122:AE122"/>
    <mergeCell ref="AF122:AG122"/>
    <mergeCell ref="AH122:AI122"/>
    <mergeCell ref="B123:C123"/>
    <mergeCell ref="D123:E123"/>
    <mergeCell ref="F123:G123"/>
    <mergeCell ref="I123:J123"/>
    <mergeCell ref="K123:M123"/>
    <mergeCell ref="N123:O123"/>
    <mergeCell ref="P123:Q123"/>
    <mergeCell ref="R123:T123"/>
    <mergeCell ref="U123:V123"/>
    <mergeCell ref="W123:Y123"/>
    <mergeCell ref="Z123:AA123"/>
    <mergeCell ref="AB123:AC123"/>
    <mergeCell ref="AD123:AE123"/>
    <mergeCell ref="AF123:AG123"/>
    <mergeCell ref="AH123:AI123"/>
    <mergeCell ref="B124:C124"/>
    <mergeCell ref="D124:E124"/>
    <mergeCell ref="F124:G124"/>
    <mergeCell ref="I124:J124"/>
    <mergeCell ref="K124:M124"/>
    <mergeCell ref="N124:O124"/>
    <mergeCell ref="P124:Q124"/>
    <mergeCell ref="R124:T124"/>
    <mergeCell ref="U124:V124"/>
    <mergeCell ref="W124:Y124"/>
    <mergeCell ref="Z124:AA124"/>
    <mergeCell ref="AB124:AC124"/>
    <mergeCell ref="AD124:AE124"/>
    <mergeCell ref="AF124:AG124"/>
    <mergeCell ref="AH124:AI124"/>
    <mergeCell ref="B125:C125"/>
    <mergeCell ref="D125:E125"/>
    <mergeCell ref="F125:G125"/>
    <mergeCell ref="I125:J125"/>
    <mergeCell ref="K125:M125"/>
    <mergeCell ref="N125:O125"/>
    <mergeCell ref="P125:Q125"/>
    <mergeCell ref="R125:T125"/>
    <mergeCell ref="U125:V125"/>
    <mergeCell ref="W125:Y125"/>
    <mergeCell ref="Z125:AA125"/>
    <mergeCell ref="AB125:AC125"/>
    <mergeCell ref="AD125:AE125"/>
    <mergeCell ref="AF125:AG125"/>
    <mergeCell ref="AH125:AI125"/>
    <mergeCell ref="B126:C126"/>
    <mergeCell ref="D126:E126"/>
    <mergeCell ref="F126:G126"/>
    <mergeCell ref="I126:J126"/>
    <mergeCell ref="K126:M126"/>
    <mergeCell ref="N126:O126"/>
    <mergeCell ref="P126:Q126"/>
    <mergeCell ref="R126:T126"/>
    <mergeCell ref="U126:V126"/>
    <mergeCell ref="W126:Y126"/>
    <mergeCell ref="Z126:AA126"/>
    <mergeCell ref="AB126:AC126"/>
    <mergeCell ref="AD126:AE126"/>
    <mergeCell ref="AF126:AG126"/>
    <mergeCell ref="AH126:AI126"/>
    <mergeCell ref="B127:C127"/>
    <mergeCell ref="D127:E127"/>
    <mergeCell ref="F127:G127"/>
    <mergeCell ref="I127:J127"/>
    <mergeCell ref="K127:M127"/>
    <mergeCell ref="N127:O127"/>
    <mergeCell ref="P127:Q127"/>
    <mergeCell ref="R127:T127"/>
    <mergeCell ref="U127:V127"/>
    <mergeCell ref="W127:Y127"/>
    <mergeCell ref="Z127:AA127"/>
    <mergeCell ref="AB127:AC127"/>
    <mergeCell ref="AD127:AE127"/>
    <mergeCell ref="AF127:AG127"/>
    <mergeCell ref="AH127:AI127"/>
    <mergeCell ref="B128:C128"/>
    <mergeCell ref="D128:E128"/>
    <mergeCell ref="F128:G128"/>
    <mergeCell ref="I128:J128"/>
    <mergeCell ref="K128:M128"/>
    <mergeCell ref="N128:O128"/>
    <mergeCell ref="P128:Q128"/>
    <mergeCell ref="R128:T128"/>
    <mergeCell ref="U128:V128"/>
    <mergeCell ref="W128:Y128"/>
    <mergeCell ref="Z128:AA128"/>
    <mergeCell ref="AB128:AC128"/>
    <mergeCell ref="AD128:AE128"/>
    <mergeCell ref="AF128:AG128"/>
    <mergeCell ref="AH128:AI128"/>
    <mergeCell ref="B129:C129"/>
    <mergeCell ref="D129:E129"/>
    <mergeCell ref="F129:G129"/>
    <mergeCell ref="I129:J129"/>
    <mergeCell ref="K129:M129"/>
    <mergeCell ref="N129:O129"/>
    <mergeCell ref="P129:Q129"/>
    <mergeCell ref="R129:T129"/>
    <mergeCell ref="U129:V129"/>
    <mergeCell ref="W129:Y129"/>
    <mergeCell ref="Z129:AA129"/>
    <mergeCell ref="AB129:AC129"/>
    <mergeCell ref="AD129:AE129"/>
    <mergeCell ref="AF129:AG129"/>
    <mergeCell ref="AH129:AI129"/>
    <mergeCell ref="B130:C130"/>
    <mergeCell ref="D130:E130"/>
    <mergeCell ref="F130:G130"/>
    <mergeCell ref="I130:J130"/>
    <mergeCell ref="K130:M130"/>
    <mergeCell ref="N130:O130"/>
    <mergeCell ref="P130:Q130"/>
    <mergeCell ref="R130:T130"/>
    <mergeCell ref="U130:V130"/>
    <mergeCell ref="W130:Y130"/>
    <mergeCell ref="Z130:AA130"/>
    <mergeCell ref="AB130:AC130"/>
    <mergeCell ref="AD130:AE130"/>
    <mergeCell ref="AF130:AG130"/>
    <mergeCell ref="AH130:AI130"/>
    <mergeCell ref="B131:C131"/>
    <mergeCell ref="D131:E131"/>
    <mergeCell ref="F131:G131"/>
    <mergeCell ref="I131:J131"/>
    <mergeCell ref="K131:M131"/>
    <mergeCell ref="N131:O131"/>
    <mergeCell ref="P131:Q131"/>
    <mergeCell ref="R131:T131"/>
    <mergeCell ref="U131:V131"/>
    <mergeCell ref="W131:Y131"/>
    <mergeCell ref="Z131:AA131"/>
    <mergeCell ref="AB131:AC131"/>
    <mergeCell ref="AD131:AE131"/>
    <mergeCell ref="AF131:AG131"/>
    <mergeCell ref="AH131:AI131"/>
    <mergeCell ref="B132:C132"/>
    <mergeCell ref="D132:E132"/>
    <mergeCell ref="F132:G132"/>
    <mergeCell ref="I132:J132"/>
    <mergeCell ref="K132:M132"/>
    <mergeCell ref="N132:O132"/>
    <mergeCell ref="P132:Q132"/>
    <mergeCell ref="R132:T132"/>
    <mergeCell ref="U132:V132"/>
    <mergeCell ref="W132:Y132"/>
    <mergeCell ref="Z132:AA132"/>
    <mergeCell ref="AB132:AC132"/>
    <mergeCell ref="AD132:AE132"/>
    <mergeCell ref="AF132:AG132"/>
    <mergeCell ref="AH132:AI132"/>
    <mergeCell ref="B133:C133"/>
    <mergeCell ref="D133:E133"/>
    <mergeCell ref="F133:G133"/>
    <mergeCell ref="I133:J133"/>
    <mergeCell ref="K133:M133"/>
    <mergeCell ref="N133:O133"/>
    <mergeCell ref="P133:Q133"/>
    <mergeCell ref="R133:T133"/>
    <mergeCell ref="U133:V133"/>
    <mergeCell ref="W133:Y133"/>
    <mergeCell ref="Z133:AA133"/>
    <mergeCell ref="AB133:AC133"/>
    <mergeCell ref="AD133:AE133"/>
    <mergeCell ref="AF133:AG133"/>
    <mergeCell ref="AH133:AI133"/>
    <mergeCell ref="B134:C134"/>
    <mergeCell ref="D134:E134"/>
    <mergeCell ref="F134:G134"/>
    <mergeCell ref="I134:J134"/>
    <mergeCell ref="K134:M134"/>
    <mergeCell ref="N134:O134"/>
    <mergeCell ref="P134:Q134"/>
    <mergeCell ref="R134:T134"/>
    <mergeCell ref="U134:V134"/>
    <mergeCell ref="W134:Y134"/>
    <mergeCell ref="Z134:AA134"/>
    <mergeCell ref="AB134:AC134"/>
    <mergeCell ref="AD134:AE134"/>
    <mergeCell ref="AF134:AG134"/>
    <mergeCell ref="AH134:AI134"/>
    <mergeCell ref="B135:C135"/>
    <mergeCell ref="D135:E135"/>
    <mergeCell ref="F135:G135"/>
    <mergeCell ref="I135:J135"/>
    <mergeCell ref="K135:M135"/>
    <mergeCell ref="N135:O135"/>
    <mergeCell ref="P135:Q135"/>
    <mergeCell ref="R135:T135"/>
    <mergeCell ref="U135:V135"/>
    <mergeCell ref="W135:Y135"/>
    <mergeCell ref="Z135:AA135"/>
    <mergeCell ref="AB135:AC135"/>
    <mergeCell ref="AD135:AE135"/>
    <mergeCell ref="AF135:AG135"/>
    <mergeCell ref="AH135:AI135"/>
    <mergeCell ref="B136:C136"/>
    <mergeCell ref="D136:E136"/>
    <mergeCell ref="F136:G136"/>
    <mergeCell ref="I136:J136"/>
    <mergeCell ref="K136:M136"/>
    <mergeCell ref="N136:O136"/>
    <mergeCell ref="P136:Q136"/>
    <mergeCell ref="R136:T136"/>
    <mergeCell ref="U136:V136"/>
    <mergeCell ref="W136:Y136"/>
    <mergeCell ref="Z136:AA136"/>
    <mergeCell ref="AB136:AC136"/>
    <mergeCell ref="AD136:AE136"/>
    <mergeCell ref="AF136:AG136"/>
    <mergeCell ref="AH136:AI136"/>
    <mergeCell ref="B137:C137"/>
    <mergeCell ref="D137:E137"/>
    <mergeCell ref="F137:G137"/>
    <mergeCell ref="I137:J137"/>
    <mergeCell ref="K137:M137"/>
    <mergeCell ref="N137:O137"/>
    <mergeCell ref="P137:Q137"/>
    <mergeCell ref="R137:T137"/>
    <mergeCell ref="U137:V137"/>
    <mergeCell ref="W137:Y137"/>
    <mergeCell ref="Z137:AA137"/>
    <mergeCell ref="AB137:AC137"/>
    <mergeCell ref="AD137:AE137"/>
    <mergeCell ref="AF137:AG137"/>
    <mergeCell ref="AH137:AI137"/>
    <mergeCell ref="B138:C138"/>
    <mergeCell ref="D138:E138"/>
    <mergeCell ref="F138:G138"/>
    <mergeCell ref="I138:J138"/>
    <mergeCell ref="K138:M138"/>
    <mergeCell ref="N138:O138"/>
    <mergeCell ref="P138:Q138"/>
    <mergeCell ref="R138:T138"/>
    <mergeCell ref="U138:V138"/>
    <mergeCell ref="W138:Y138"/>
    <mergeCell ref="Z138:AA138"/>
    <mergeCell ref="AB138:AC138"/>
    <mergeCell ref="AD138:AE138"/>
    <mergeCell ref="AF138:AG138"/>
    <mergeCell ref="AH138:AI138"/>
    <mergeCell ref="B139:C139"/>
    <mergeCell ref="D139:E139"/>
    <mergeCell ref="F139:G139"/>
    <mergeCell ref="I139:J139"/>
    <mergeCell ref="K139:M139"/>
    <mergeCell ref="N139:O139"/>
    <mergeCell ref="P139:Q139"/>
    <mergeCell ref="R139:T139"/>
    <mergeCell ref="U139:V139"/>
    <mergeCell ref="W139:Y139"/>
    <mergeCell ref="Z139:AA139"/>
    <mergeCell ref="AB139:AC139"/>
    <mergeCell ref="AD139:AE139"/>
    <mergeCell ref="AF139:AG139"/>
    <mergeCell ref="AH139:AI139"/>
    <mergeCell ref="B140:C140"/>
    <mergeCell ref="D140:E140"/>
    <mergeCell ref="F140:G140"/>
    <mergeCell ref="I140:J140"/>
    <mergeCell ref="K140:M140"/>
    <mergeCell ref="N140:O140"/>
    <mergeCell ref="P140:Q140"/>
    <mergeCell ref="R140:T140"/>
    <mergeCell ref="U140:V140"/>
    <mergeCell ref="W140:Y140"/>
    <mergeCell ref="Z140:AA140"/>
    <mergeCell ref="AB140:AC140"/>
    <mergeCell ref="AD140:AE140"/>
    <mergeCell ref="AF140:AG140"/>
    <mergeCell ref="AH140:AI140"/>
    <mergeCell ref="B141:C141"/>
    <mergeCell ref="D141:E141"/>
    <mergeCell ref="F141:G141"/>
    <mergeCell ref="I141:J141"/>
    <mergeCell ref="K141:M141"/>
    <mergeCell ref="N141:O141"/>
    <mergeCell ref="P141:Q141"/>
    <mergeCell ref="R141:T141"/>
    <mergeCell ref="U141:V141"/>
    <mergeCell ref="W141:Y141"/>
    <mergeCell ref="Z141:AA141"/>
    <mergeCell ref="AB141:AC141"/>
    <mergeCell ref="AD141:AE141"/>
    <mergeCell ref="AF141:AG141"/>
    <mergeCell ref="AH141:AI141"/>
    <mergeCell ref="B142:C142"/>
    <mergeCell ref="D142:E142"/>
    <mergeCell ref="F142:G142"/>
    <mergeCell ref="I142:J142"/>
    <mergeCell ref="K142:M142"/>
    <mergeCell ref="N142:O142"/>
    <mergeCell ref="P142:Q142"/>
    <mergeCell ref="R142:T142"/>
    <mergeCell ref="U142:V142"/>
    <mergeCell ref="W142:Y142"/>
    <mergeCell ref="Z142:AA142"/>
    <mergeCell ref="AB142:AC142"/>
    <mergeCell ref="AD142:AE142"/>
    <mergeCell ref="AF142:AG142"/>
    <mergeCell ref="AH142:AI142"/>
    <mergeCell ref="B143:C143"/>
    <mergeCell ref="D143:E143"/>
    <mergeCell ref="F143:G143"/>
    <mergeCell ref="I143:J143"/>
    <mergeCell ref="K143:M143"/>
    <mergeCell ref="N143:O143"/>
    <mergeCell ref="P143:Q143"/>
    <mergeCell ref="R143:T143"/>
    <mergeCell ref="U143:V143"/>
    <mergeCell ref="W143:Y143"/>
    <mergeCell ref="Z143:AA143"/>
    <mergeCell ref="AB143:AC143"/>
    <mergeCell ref="AD143:AE143"/>
    <mergeCell ref="AF143:AG143"/>
    <mergeCell ref="AH143:AI143"/>
    <mergeCell ref="B144:C144"/>
    <mergeCell ref="D144:E144"/>
    <mergeCell ref="F144:G144"/>
    <mergeCell ref="I144:J144"/>
    <mergeCell ref="K144:M144"/>
    <mergeCell ref="N144:O144"/>
    <mergeCell ref="P144:Q144"/>
    <mergeCell ref="R144:T144"/>
    <mergeCell ref="U144:V144"/>
    <mergeCell ref="W144:Y144"/>
    <mergeCell ref="Z144:AA144"/>
    <mergeCell ref="AB144:AC144"/>
    <mergeCell ref="AD144:AE144"/>
    <mergeCell ref="AF144:AG144"/>
    <mergeCell ref="AH144:AI144"/>
    <mergeCell ref="B145:C145"/>
    <mergeCell ref="D145:E145"/>
    <mergeCell ref="F145:G145"/>
    <mergeCell ref="I145:J145"/>
    <mergeCell ref="K145:M145"/>
    <mergeCell ref="N145:O145"/>
    <mergeCell ref="P145:Q145"/>
    <mergeCell ref="R145:T145"/>
    <mergeCell ref="U145:V145"/>
    <mergeCell ref="W145:Y145"/>
    <mergeCell ref="Z145:AA145"/>
    <mergeCell ref="AB145:AC145"/>
    <mergeCell ref="AD145:AE145"/>
    <mergeCell ref="AF145:AG145"/>
    <mergeCell ref="AH145:AI145"/>
    <mergeCell ref="B146:C146"/>
    <mergeCell ref="D146:E146"/>
    <mergeCell ref="F146:G146"/>
    <mergeCell ref="I146:J146"/>
    <mergeCell ref="K146:M146"/>
    <mergeCell ref="N146:O146"/>
    <mergeCell ref="P146:Q146"/>
    <mergeCell ref="R146:T146"/>
    <mergeCell ref="U146:V146"/>
    <mergeCell ref="W146:Y146"/>
    <mergeCell ref="Z146:AA146"/>
    <mergeCell ref="AB146:AC146"/>
    <mergeCell ref="AD146:AE146"/>
    <mergeCell ref="AF146:AG146"/>
    <mergeCell ref="AH146:AI146"/>
    <mergeCell ref="B147:C147"/>
    <mergeCell ref="D147:E147"/>
    <mergeCell ref="F147:G147"/>
    <mergeCell ref="I147:J147"/>
    <mergeCell ref="K147:M147"/>
    <mergeCell ref="N147:O147"/>
    <mergeCell ref="P147:Q147"/>
    <mergeCell ref="R147:T147"/>
    <mergeCell ref="U147:V147"/>
    <mergeCell ref="W147:Y147"/>
    <mergeCell ref="Z147:AA147"/>
    <mergeCell ref="AB147:AC147"/>
    <mergeCell ref="AD147:AE147"/>
    <mergeCell ref="AF147:AG147"/>
    <mergeCell ref="AH147:AI147"/>
    <mergeCell ref="B148:C148"/>
    <mergeCell ref="D148:E148"/>
    <mergeCell ref="F148:G148"/>
    <mergeCell ref="I148:J148"/>
    <mergeCell ref="K148:M148"/>
    <mergeCell ref="N148:O148"/>
    <mergeCell ref="P148:Q148"/>
    <mergeCell ref="R148:T148"/>
    <mergeCell ref="U148:V148"/>
    <mergeCell ref="W148:Y148"/>
    <mergeCell ref="Z148:AA148"/>
    <mergeCell ref="AB148:AC148"/>
    <mergeCell ref="AD148:AE148"/>
    <mergeCell ref="AF148:AG148"/>
    <mergeCell ref="AH148:AI148"/>
    <mergeCell ref="B149:C149"/>
    <mergeCell ref="D149:E149"/>
    <mergeCell ref="F149:G149"/>
    <mergeCell ref="I149:J149"/>
    <mergeCell ref="K149:M149"/>
    <mergeCell ref="N149:O149"/>
    <mergeCell ref="P149:Q149"/>
    <mergeCell ref="R149:T149"/>
    <mergeCell ref="U149:V149"/>
    <mergeCell ref="W149:Y149"/>
    <mergeCell ref="Z149:AA149"/>
    <mergeCell ref="AB149:AC149"/>
    <mergeCell ref="AD149:AE149"/>
    <mergeCell ref="AF149:AG149"/>
    <mergeCell ref="AH149:AI149"/>
    <mergeCell ref="B150:C150"/>
    <mergeCell ref="D150:E150"/>
    <mergeCell ref="F150:G150"/>
    <mergeCell ref="I150:J150"/>
    <mergeCell ref="K150:M150"/>
    <mergeCell ref="N150:O150"/>
    <mergeCell ref="P150:Q150"/>
    <mergeCell ref="R150:T150"/>
    <mergeCell ref="U150:V150"/>
    <mergeCell ref="W150:Y150"/>
    <mergeCell ref="Z150:AA150"/>
    <mergeCell ref="AB150:AC150"/>
    <mergeCell ref="AD150:AE150"/>
    <mergeCell ref="AF150:AG150"/>
    <mergeCell ref="AH150:AI150"/>
    <mergeCell ref="B151:C151"/>
    <mergeCell ref="D151:E151"/>
    <mergeCell ref="F151:G151"/>
    <mergeCell ref="I151:J151"/>
    <mergeCell ref="K151:M151"/>
    <mergeCell ref="N151:O151"/>
    <mergeCell ref="P151:Q151"/>
    <mergeCell ref="R151:T151"/>
    <mergeCell ref="U151:V151"/>
    <mergeCell ref="W151:Y151"/>
    <mergeCell ref="Z151:AA151"/>
    <mergeCell ref="AB151:AC151"/>
    <mergeCell ref="AD151:AE151"/>
    <mergeCell ref="AF151:AG151"/>
    <mergeCell ref="AH151:AI151"/>
    <mergeCell ref="B152:C152"/>
    <mergeCell ref="D152:E152"/>
    <mergeCell ref="F152:G152"/>
    <mergeCell ref="I152:J152"/>
    <mergeCell ref="K152:M152"/>
    <mergeCell ref="N152:O152"/>
    <mergeCell ref="P152:Q152"/>
    <mergeCell ref="R152:T152"/>
    <mergeCell ref="U152:V152"/>
    <mergeCell ref="W152:Y152"/>
    <mergeCell ref="Z152:AA152"/>
    <mergeCell ref="AB152:AC152"/>
    <mergeCell ref="AD152:AE152"/>
    <mergeCell ref="AF152:AG152"/>
    <mergeCell ref="AH152:AI152"/>
    <mergeCell ref="B153:C153"/>
    <mergeCell ref="D153:E153"/>
    <mergeCell ref="F153:G153"/>
    <mergeCell ref="I153:J153"/>
    <mergeCell ref="K153:M153"/>
    <mergeCell ref="N153:O153"/>
    <mergeCell ref="P153:Q153"/>
    <mergeCell ref="R153:T153"/>
    <mergeCell ref="U153:V153"/>
    <mergeCell ref="W153:Y153"/>
    <mergeCell ref="Z153:AA153"/>
    <mergeCell ref="AB153:AC153"/>
    <mergeCell ref="AD153:AE153"/>
    <mergeCell ref="AF153:AG153"/>
    <mergeCell ref="AH153:AI153"/>
    <mergeCell ref="B154:C154"/>
    <mergeCell ref="D154:E154"/>
    <mergeCell ref="F154:G154"/>
    <mergeCell ref="I154:J154"/>
    <mergeCell ref="K154:M154"/>
    <mergeCell ref="N154:O154"/>
    <mergeCell ref="P154:Q154"/>
    <mergeCell ref="R154:T154"/>
    <mergeCell ref="U154:V154"/>
    <mergeCell ref="W154:Y154"/>
    <mergeCell ref="Z154:AA154"/>
    <mergeCell ref="AB154:AC154"/>
    <mergeCell ref="AD154:AE154"/>
    <mergeCell ref="AF154:AG154"/>
    <mergeCell ref="AH154:AI154"/>
    <mergeCell ref="B155:C155"/>
    <mergeCell ref="D155:E155"/>
    <mergeCell ref="F155:G155"/>
    <mergeCell ref="I155:J155"/>
    <mergeCell ref="K155:M155"/>
    <mergeCell ref="N155:O155"/>
    <mergeCell ref="P155:Q155"/>
    <mergeCell ref="R155:T155"/>
    <mergeCell ref="U155:V155"/>
    <mergeCell ref="W155:Y155"/>
    <mergeCell ref="Z155:AA155"/>
    <mergeCell ref="AB155:AC155"/>
    <mergeCell ref="AD155:AE155"/>
    <mergeCell ref="AF155:AG155"/>
    <mergeCell ref="AH155:AI155"/>
    <mergeCell ref="B156:C156"/>
    <mergeCell ref="D156:E156"/>
    <mergeCell ref="F156:G156"/>
    <mergeCell ref="I156:J156"/>
    <mergeCell ref="K156:M156"/>
    <mergeCell ref="N156:O156"/>
    <mergeCell ref="P156:Q156"/>
    <mergeCell ref="R156:T156"/>
    <mergeCell ref="U156:V156"/>
    <mergeCell ref="W156:Y156"/>
    <mergeCell ref="Z156:AA156"/>
    <mergeCell ref="AB156:AC156"/>
    <mergeCell ref="AD156:AE156"/>
    <mergeCell ref="AF156:AG156"/>
    <mergeCell ref="AH156:AI156"/>
    <mergeCell ref="B157:C157"/>
    <mergeCell ref="D157:E157"/>
    <mergeCell ref="F157:G157"/>
    <mergeCell ref="I157:J157"/>
    <mergeCell ref="K157:M157"/>
    <mergeCell ref="N157:O157"/>
    <mergeCell ref="P157:Q157"/>
    <mergeCell ref="R157:T157"/>
    <mergeCell ref="U157:V157"/>
    <mergeCell ref="W157:Y157"/>
    <mergeCell ref="Z157:AA157"/>
    <mergeCell ref="AB157:AC157"/>
    <mergeCell ref="AD157:AE157"/>
    <mergeCell ref="AF157:AG157"/>
    <mergeCell ref="AH157:AI157"/>
    <mergeCell ref="B158:C158"/>
    <mergeCell ref="D158:E158"/>
    <mergeCell ref="F158:G158"/>
    <mergeCell ref="I158:J158"/>
    <mergeCell ref="K158:M158"/>
    <mergeCell ref="N158:O158"/>
    <mergeCell ref="P158:Q158"/>
    <mergeCell ref="R158:T158"/>
    <mergeCell ref="U158:V158"/>
    <mergeCell ref="W158:Y158"/>
    <mergeCell ref="Z158:AA158"/>
    <mergeCell ref="AB158:AC158"/>
    <mergeCell ref="AD158:AE158"/>
    <mergeCell ref="AF158:AG158"/>
    <mergeCell ref="AH158:AI158"/>
    <mergeCell ref="B159:C159"/>
    <mergeCell ref="D159:E159"/>
    <mergeCell ref="F159:G159"/>
    <mergeCell ref="I159:J159"/>
    <mergeCell ref="K159:M159"/>
    <mergeCell ref="N159:O159"/>
    <mergeCell ref="P159:Q159"/>
    <mergeCell ref="R159:T159"/>
    <mergeCell ref="U159:V159"/>
    <mergeCell ref="W159:Y159"/>
    <mergeCell ref="Z159:AA159"/>
    <mergeCell ref="AB159:AC159"/>
    <mergeCell ref="AD159:AE159"/>
    <mergeCell ref="AF159:AG159"/>
    <mergeCell ref="AH159:AI159"/>
    <mergeCell ref="B160:C160"/>
    <mergeCell ref="D160:E160"/>
    <mergeCell ref="F160:G160"/>
    <mergeCell ref="I160:J160"/>
    <mergeCell ref="K160:M160"/>
    <mergeCell ref="N160:O160"/>
    <mergeCell ref="P160:Q160"/>
    <mergeCell ref="R160:T160"/>
    <mergeCell ref="U160:V160"/>
    <mergeCell ref="W160:Y160"/>
    <mergeCell ref="Z160:AA160"/>
    <mergeCell ref="AB160:AC160"/>
    <mergeCell ref="AD160:AE160"/>
    <mergeCell ref="AF160:AG160"/>
    <mergeCell ref="AH160:AI160"/>
    <mergeCell ref="B161:C161"/>
    <mergeCell ref="D161:E161"/>
    <mergeCell ref="F161:G161"/>
    <mergeCell ref="I161:J161"/>
    <mergeCell ref="K161:M161"/>
    <mergeCell ref="N161:O161"/>
    <mergeCell ref="P161:Q161"/>
    <mergeCell ref="R161:T161"/>
    <mergeCell ref="U161:V161"/>
    <mergeCell ref="W161:Y161"/>
    <mergeCell ref="Z161:AA161"/>
    <mergeCell ref="AB161:AC161"/>
    <mergeCell ref="AD161:AE161"/>
    <mergeCell ref="AF161:AG161"/>
    <mergeCell ref="AH161:AI161"/>
    <mergeCell ref="B162:C162"/>
    <mergeCell ref="D162:E162"/>
    <mergeCell ref="F162:G162"/>
    <mergeCell ref="I162:J162"/>
    <mergeCell ref="K162:M162"/>
    <mergeCell ref="N162:O162"/>
    <mergeCell ref="P162:Q162"/>
    <mergeCell ref="R162:T162"/>
    <mergeCell ref="U162:V162"/>
    <mergeCell ref="W162:Y162"/>
    <mergeCell ref="Z162:AA162"/>
    <mergeCell ref="AB162:AC162"/>
    <mergeCell ref="AD162:AE162"/>
    <mergeCell ref="AF162:AG162"/>
    <mergeCell ref="AH162:AI162"/>
    <mergeCell ref="B163:C163"/>
    <mergeCell ref="D163:E163"/>
    <mergeCell ref="F163:G163"/>
    <mergeCell ref="I163:J163"/>
    <mergeCell ref="K163:M163"/>
    <mergeCell ref="N163:O163"/>
    <mergeCell ref="P163:Q163"/>
    <mergeCell ref="R163:T163"/>
    <mergeCell ref="U163:V163"/>
    <mergeCell ref="W163:Y163"/>
    <mergeCell ref="Z163:AA163"/>
    <mergeCell ref="AB163:AC163"/>
    <mergeCell ref="AD163:AE163"/>
    <mergeCell ref="AF163:AG163"/>
    <mergeCell ref="AH163:AI163"/>
    <mergeCell ref="B164:C164"/>
    <mergeCell ref="D164:E164"/>
    <mergeCell ref="F164:G164"/>
    <mergeCell ref="I164:J164"/>
    <mergeCell ref="K164:M164"/>
    <mergeCell ref="N164:O164"/>
    <mergeCell ref="P164:Q164"/>
    <mergeCell ref="R164:T164"/>
    <mergeCell ref="U164:V164"/>
    <mergeCell ref="W164:Y164"/>
    <mergeCell ref="Z164:AA164"/>
    <mergeCell ref="AB164:AC164"/>
    <mergeCell ref="AD164:AE164"/>
    <mergeCell ref="AF164:AG164"/>
    <mergeCell ref="AH164:AI164"/>
    <mergeCell ref="B165:C165"/>
    <mergeCell ref="D165:E165"/>
    <mergeCell ref="F165:G165"/>
    <mergeCell ref="I165:J165"/>
    <mergeCell ref="K165:M165"/>
    <mergeCell ref="N165:O165"/>
    <mergeCell ref="P165:Q165"/>
    <mergeCell ref="R165:T165"/>
    <mergeCell ref="U165:V165"/>
    <mergeCell ref="W165:Y165"/>
    <mergeCell ref="Z165:AA165"/>
    <mergeCell ref="AB165:AC165"/>
    <mergeCell ref="AD165:AE165"/>
    <mergeCell ref="AF165:AG165"/>
    <mergeCell ref="AH165:AI165"/>
    <mergeCell ref="B166:C166"/>
    <mergeCell ref="D166:E166"/>
    <mergeCell ref="F166:G166"/>
    <mergeCell ref="I166:J166"/>
    <mergeCell ref="K166:M166"/>
    <mergeCell ref="N166:O166"/>
    <mergeCell ref="P166:Q166"/>
    <mergeCell ref="R166:T166"/>
    <mergeCell ref="U166:V166"/>
    <mergeCell ref="W166:Y166"/>
    <mergeCell ref="Z166:AA166"/>
    <mergeCell ref="AB166:AC166"/>
    <mergeCell ref="AD166:AE166"/>
    <mergeCell ref="AF166:AG166"/>
    <mergeCell ref="AH166:AI166"/>
    <mergeCell ref="B167:C167"/>
    <mergeCell ref="D167:E167"/>
    <mergeCell ref="F167:G167"/>
    <mergeCell ref="I167:J167"/>
    <mergeCell ref="K167:M167"/>
    <mergeCell ref="N167:O167"/>
    <mergeCell ref="P167:Q167"/>
    <mergeCell ref="R167:T167"/>
    <mergeCell ref="U167:V167"/>
    <mergeCell ref="W167:Y167"/>
    <mergeCell ref="Z167:AA167"/>
    <mergeCell ref="AB167:AC167"/>
    <mergeCell ref="AD167:AE167"/>
    <mergeCell ref="AF167:AG167"/>
    <mergeCell ref="AH167:AI167"/>
    <mergeCell ref="B168:C168"/>
    <mergeCell ref="D168:E168"/>
    <mergeCell ref="F168:G168"/>
    <mergeCell ref="I168:J168"/>
    <mergeCell ref="K168:M168"/>
    <mergeCell ref="N168:O168"/>
    <mergeCell ref="P168:Q168"/>
    <mergeCell ref="R168:T168"/>
    <mergeCell ref="U168:V168"/>
    <mergeCell ref="W168:Y168"/>
    <mergeCell ref="Z168:AA168"/>
    <mergeCell ref="AB168:AC168"/>
    <mergeCell ref="AD168:AE168"/>
    <mergeCell ref="AF168:AG168"/>
    <mergeCell ref="AH168:AI168"/>
    <mergeCell ref="B169:C169"/>
    <mergeCell ref="D169:E169"/>
    <mergeCell ref="F169:G169"/>
    <mergeCell ref="I169:J169"/>
    <mergeCell ref="K169:M169"/>
    <mergeCell ref="N169:O169"/>
    <mergeCell ref="P169:Q169"/>
    <mergeCell ref="R169:T169"/>
    <mergeCell ref="U169:V169"/>
    <mergeCell ref="W169:Y169"/>
    <mergeCell ref="Z169:AA169"/>
    <mergeCell ref="AB169:AC169"/>
    <mergeCell ref="AD169:AE169"/>
    <mergeCell ref="AF169:AG169"/>
    <mergeCell ref="AH169:AI169"/>
    <mergeCell ref="B170:C170"/>
    <mergeCell ref="D170:E170"/>
    <mergeCell ref="F170:G170"/>
    <mergeCell ref="I170:J170"/>
    <mergeCell ref="K170:M170"/>
    <mergeCell ref="N170:O170"/>
    <mergeCell ref="P170:Q170"/>
    <mergeCell ref="R170:T170"/>
    <mergeCell ref="U170:V170"/>
    <mergeCell ref="W170:Y170"/>
    <mergeCell ref="Z170:AA170"/>
    <mergeCell ref="AB170:AC170"/>
    <mergeCell ref="AD170:AE170"/>
    <mergeCell ref="AF170:AG170"/>
    <mergeCell ref="AH170:AI170"/>
    <mergeCell ref="B171:C171"/>
    <mergeCell ref="D171:E171"/>
    <mergeCell ref="F171:G171"/>
    <mergeCell ref="I171:J171"/>
    <mergeCell ref="K171:M171"/>
    <mergeCell ref="N171:O171"/>
    <mergeCell ref="P171:Q171"/>
    <mergeCell ref="R171:T171"/>
    <mergeCell ref="U171:V171"/>
    <mergeCell ref="W171:Y171"/>
    <mergeCell ref="Z171:AA171"/>
    <mergeCell ref="AB171:AC171"/>
    <mergeCell ref="AD171:AE171"/>
    <mergeCell ref="AF171:AG171"/>
    <mergeCell ref="AH171:AI171"/>
    <mergeCell ref="B172:C172"/>
    <mergeCell ref="D172:E172"/>
    <mergeCell ref="F172:G172"/>
    <mergeCell ref="I172:J172"/>
    <mergeCell ref="K172:M172"/>
    <mergeCell ref="N172:O172"/>
    <mergeCell ref="P172:Q172"/>
    <mergeCell ref="R172:T172"/>
    <mergeCell ref="U172:V172"/>
    <mergeCell ref="W172:Y172"/>
    <mergeCell ref="Z172:AA172"/>
    <mergeCell ref="AB172:AC172"/>
    <mergeCell ref="AD172:AE172"/>
    <mergeCell ref="AF172:AG172"/>
    <mergeCell ref="AH172:AI172"/>
    <mergeCell ref="B173:C173"/>
    <mergeCell ref="D173:E173"/>
    <mergeCell ref="F173:G173"/>
    <mergeCell ref="I173:J173"/>
    <mergeCell ref="K173:M173"/>
    <mergeCell ref="N173:O173"/>
    <mergeCell ref="P173:Q173"/>
    <mergeCell ref="R173:T173"/>
    <mergeCell ref="U173:V173"/>
    <mergeCell ref="W173:Y173"/>
    <mergeCell ref="Z173:AA173"/>
    <mergeCell ref="AB173:AC173"/>
    <mergeCell ref="AD173:AE173"/>
    <mergeCell ref="AF173:AG173"/>
    <mergeCell ref="AH173:AI173"/>
    <mergeCell ref="B174:C174"/>
    <mergeCell ref="D174:E174"/>
    <mergeCell ref="F174:G174"/>
    <mergeCell ref="I174:J174"/>
    <mergeCell ref="K174:M174"/>
    <mergeCell ref="N174:O174"/>
    <mergeCell ref="P174:Q174"/>
    <mergeCell ref="R174:T174"/>
    <mergeCell ref="U174:V174"/>
    <mergeCell ref="W174:Y174"/>
    <mergeCell ref="Z174:AA174"/>
    <mergeCell ref="AB174:AC174"/>
    <mergeCell ref="AD174:AE174"/>
    <mergeCell ref="AF174:AG174"/>
    <mergeCell ref="AH174:AI174"/>
    <mergeCell ref="B175:C175"/>
    <mergeCell ref="D175:E175"/>
    <mergeCell ref="F175:G175"/>
    <mergeCell ref="I175:J175"/>
    <mergeCell ref="K175:M175"/>
    <mergeCell ref="N175:O175"/>
    <mergeCell ref="P175:Q175"/>
    <mergeCell ref="R175:T175"/>
    <mergeCell ref="U175:V175"/>
    <mergeCell ref="W175:Y175"/>
    <mergeCell ref="Z175:AA175"/>
    <mergeCell ref="AB175:AC175"/>
    <mergeCell ref="AD175:AE175"/>
    <mergeCell ref="AF175:AG175"/>
    <mergeCell ref="AH175:AI175"/>
    <mergeCell ref="B176:C176"/>
    <mergeCell ref="D176:E176"/>
    <mergeCell ref="F176:G176"/>
    <mergeCell ref="I176:J176"/>
    <mergeCell ref="K176:M176"/>
    <mergeCell ref="N176:O176"/>
    <mergeCell ref="P176:Q176"/>
    <mergeCell ref="R176:T176"/>
    <mergeCell ref="U176:V176"/>
    <mergeCell ref="W176:Y176"/>
    <mergeCell ref="Z176:AA176"/>
    <mergeCell ref="AB176:AC176"/>
    <mergeCell ref="AD176:AE176"/>
    <mergeCell ref="AF176:AG176"/>
    <mergeCell ref="AH176:AI176"/>
    <mergeCell ref="B177:C177"/>
    <mergeCell ref="D177:E177"/>
    <mergeCell ref="F177:G177"/>
    <mergeCell ref="I177:J177"/>
    <mergeCell ref="K177:M177"/>
    <mergeCell ref="N177:O177"/>
    <mergeCell ref="P177:Q177"/>
    <mergeCell ref="R177:T177"/>
    <mergeCell ref="U177:V177"/>
    <mergeCell ref="W177:Y177"/>
    <mergeCell ref="Z177:AA177"/>
    <mergeCell ref="AB177:AC177"/>
    <mergeCell ref="AD177:AE177"/>
    <mergeCell ref="AF177:AG177"/>
    <mergeCell ref="AH177:AI177"/>
    <mergeCell ref="B178:C178"/>
    <mergeCell ref="D178:E178"/>
    <mergeCell ref="F178:G178"/>
    <mergeCell ref="I178:J178"/>
    <mergeCell ref="K178:M178"/>
    <mergeCell ref="N178:O178"/>
    <mergeCell ref="P178:Q178"/>
    <mergeCell ref="R178:T178"/>
    <mergeCell ref="U178:V178"/>
    <mergeCell ref="W178:Y178"/>
    <mergeCell ref="Z178:AA178"/>
    <mergeCell ref="AB178:AC178"/>
    <mergeCell ref="AD178:AE178"/>
    <mergeCell ref="AF178:AG178"/>
    <mergeCell ref="AH178:AI178"/>
    <mergeCell ref="B179:C179"/>
    <mergeCell ref="D179:E179"/>
    <mergeCell ref="F179:G179"/>
    <mergeCell ref="I179:J179"/>
    <mergeCell ref="K179:M179"/>
    <mergeCell ref="N179:O179"/>
    <mergeCell ref="P179:Q179"/>
    <mergeCell ref="R179:T179"/>
    <mergeCell ref="U179:V179"/>
    <mergeCell ref="W179:Y179"/>
    <mergeCell ref="Z179:AA179"/>
    <mergeCell ref="AB179:AC179"/>
    <mergeCell ref="AD179:AE179"/>
    <mergeCell ref="AF179:AG179"/>
    <mergeCell ref="AH179:AI179"/>
    <mergeCell ref="B180:C180"/>
    <mergeCell ref="D180:E180"/>
    <mergeCell ref="F180:G180"/>
    <mergeCell ref="I180:J180"/>
    <mergeCell ref="K180:M180"/>
    <mergeCell ref="N180:O180"/>
    <mergeCell ref="P180:Q180"/>
    <mergeCell ref="R180:T180"/>
    <mergeCell ref="U180:V180"/>
    <mergeCell ref="W180:Y180"/>
    <mergeCell ref="Z180:AA180"/>
    <mergeCell ref="AB180:AC180"/>
    <mergeCell ref="AD180:AE180"/>
    <mergeCell ref="AF180:AG180"/>
    <mergeCell ref="AH180:AI180"/>
    <mergeCell ref="B181:C181"/>
    <mergeCell ref="D181:E181"/>
    <mergeCell ref="F181:G181"/>
    <mergeCell ref="I181:J181"/>
    <mergeCell ref="K181:M181"/>
    <mergeCell ref="N181:O181"/>
    <mergeCell ref="P181:Q181"/>
    <mergeCell ref="R181:T181"/>
    <mergeCell ref="U181:V181"/>
    <mergeCell ref="W181:Y181"/>
    <mergeCell ref="Z181:AA181"/>
    <mergeCell ref="AB181:AC181"/>
    <mergeCell ref="AD181:AE181"/>
    <mergeCell ref="AF181:AG181"/>
    <mergeCell ref="AH181:AI181"/>
    <mergeCell ref="B182:C182"/>
    <mergeCell ref="D182:E182"/>
    <mergeCell ref="F182:G182"/>
    <mergeCell ref="I182:J182"/>
    <mergeCell ref="K182:M182"/>
    <mergeCell ref="N182:O182"/>
    <mergeCell ref="P182:Q182"/>
    <mergeCell ref="R182:T182"/>
    <mergeCell ref="U182:V182"/>
    <mergeCell ref="W182:Y182"/>
    <mergeCell ref="Z182:AA182"/>
    <mergeCell ref="AB182:AC182"/>
    <mergeCell ref="AD182:AE182"/>
    <mergeCell ref="AF182:AG182"/>
    <mergeCell ref="AH182:AI182"/>
    <mergeCell ref="B183:C183"/>
    <mergeCell ref="D183:E183"/>
    <mergeCell ref="F183:G183"/>
    <mergeCell ref="I183:J183"/>
    <mergeCell ref="K183:M183"/>
    <mergeCell ref="N183:O183"/>
    <mergeCell ref="P183:Q183"/>
    <mergeCell ref="R183:T183"/>
    <mergeCell ref="U183:V183"/>
    <mergeCell ref="W183:Y183"/>
    <mergeCell ref="Z183:AA183"/>
    <mergeCell ref="AB183:AC183"/>
    <mergeCell ref="AD183:AE183"/>
    <mergeCell ref="AF183:AG183"/>
    <mergeCell ref="AH183:AI183"/>
    <mergeCell ref="B184:C184"/>
    <mergeCell ref="D184:E184"/>
    <mergeCell ref="F184:G184"/>
    <mergeCell ref="I184:J184"/>
    <mergeCell ref="K184:M184"/>
    <mergeCell ref="N184:O184"/>
    <mergeCell ref="P184:Q184"/>
    <mergeCell ref="R184:T184"/>
    <mergeCell ref="U184:V184"/>
    <mergeCell ref="W184:Y184"/>
    <mergeCell ref="Z184:AA184"/>
    <mergeCell ref="AB184:AC184"/>
    <mergeCell ref="AD184:AE184"/>
    <mergeCell ref="AF184:AG184"/>
    <mergeCell ref="AH184:AI184"/>
    <mergeCell ref="B185:C185"/>
    <mergeCell ref="D185:E185"/>
    <mergeCell ref="F185:G185"/>
    <mergeCell ref="I185:J185"/>
    <mergeCell ref="K185:M185"/>
    <mergeCell ref="N185:O185"/>
    <mergeCell ref="P185:Q185"/>
    <mergeCell ref="R185:T185"/>
    <mergeCell ref="U185:V185"/>
    <mergeCell ref="W185:Y185"/>
    <mergeCell ref="Z185:AA185"/>
    <mergeCell ref="AB185:AC185"/>
    <mergeCell ref="AD185:AE185"/>
    <mergeCell ref="AF185:AG185"/>
    <mergeCell ref="AH185:AI185"/>
    <mergeCell ref="B186:C186"/>
    <mergeCell ref="D186:E186"/>
    <mergeCell ref="F186:G186"/>
    <mergeCell ref="I186:J186"/>
    <mergeCell ref="K186:M186"/>
    <mergeCell ref="N186:O186"/>
    <mergeCell ref="P186:Q186"/>
    <mergeCell ref="R186:T186"/>
    <mergeCell ref="U186:V186"/>
    <mergeCell ref="W186:Y186"/>
    <mergeCell ref="Z186:AA186"/>
    <mergeCell ref="AB186:AC186"/>
    <mergeCell ref="AD186:AE186"/>
    <mergeCell ref="AF186:AG186"/>
    <mergeCell ref="AH186:AI186"/>
    <mergeCell ref="B187:C187"/>
    <mergeCell ref="D187:E187"/>
    <mergeCell ref="F187:G187"/>
    <mergeCell ref="I187:J187"/>
    <mergeCell ref="K187:M187"/>
    <mergeCell ref="N187:O187"/>
    <mergeCell ref="P187:Q187"/>
    <mergeCell ref="R187:T187"/>
    <mergeCell ref="U187:V187"/>
    <mergeCell ref="W187:Y187"/>
    <mergeCell ref="Z187:AA187"/>
    <mergeCell ref="AB187:AC187"/>
    <mergeCell ref="AD187:AE187"/>
    <mergeCell ref="AF187:AG187"/>
    <mergeCell ref="AH187:AI187"/>
    <mergeCell ref="B188:C188"/>
    <mergeCell ref="D188:E188"/>
    <mergeCell ref="F188:G188"/>
    <mergeCell ref="I188:J188"/>
    <mergeCell ref="K188:M188"/>
    <mergeCell ref="N188:O188"/>
    <mergeCell ref="P188:Q188"/>
    <mergeCell ref="R188:T188"/>
    <mergeCell ref="U188:V188"/>
    <mergeCell ref="W188:Y188"/>
    <mergeCell ref="Z188:AA188"/>
    <mergeCell ref="AB188:AC188"/>
    <mergeCell ref="AD188:AE188"/>
    <mergeCell ref="AF188:AG188"/>
    <mergeCell ref="AH188:AI188"/>
    <mergeCell ref="B189:C189"/>
    <mergeCell ref="D189:E189"/>
    <mergeCell ref="F189:G189"/>
    <mergeCell ref="I189:J189"/>
    <mergeCell ref="K189:M189"/>
    <mergeCell ref="N189:O189"/>
    <mergeCell ref="P189:Q189"/>
    <mergeCell ref="R189:T189"/>
    <mergeCell ref="U189:V189"/>
    <mergeCell ref="W189:Y189"/>
    <mergeCell ref="Z189:AA189"/>
    <mergeCell ref="AB189:AC189"/>
    <mergeCell ref="AD189:AE189"/>
    <mergeCell ref="AF189:AG189"/>
    <mergeCell ref="AH189:AI189"/>
    <mergeCell ref="B190:C190"/>
    <mergeCell ref="D190:E190"/>
    <mergeCell ref="F190:G190"/>
    <mergeCell ref="I190:J190"/>
    <mergeCell ref="K190:M190"/>
    <mergeCell ref="N190:O190"/>
    <mergeCell ref="P190:Q190"/>
    <mergeCell ref="R190:T190"/>
    <mergeCell ref="U190:V190"/>
    <mergeCell ref="W190:Y190"/>
    <mergeCell ref="Z190:AA190"/>
    <mergeCell ref="AB190:AC190"/>
    <mergeCell ref="AD190:AE190"/>
    <mergeCell ref="AF190:AG190"/>
    <mergeCell ref="AH190:AI190"/>
    <mergeCell ref="B191:C191"/>
    <mergeCell ref="D191:E191"/>
    <mergeCell ref="F191:G191"/>
    <mergeCell ref="I191:J191"/>
    <mergeCell ref="K191:M191"/>
    <mergeCell ref="N191:O191"/>
    <mergeCell ref="P191:Q191"/>
    <mergeCell ref="R191:T191"/>
    <mergeCell ref="U191:V191"/>
    <mergeCell ref="W191:Y191"/>
    <mergeCell ref="Z191:AA191"/>
    <mergeCell ref="AB191:AC191"/>
    <mergeCell ref="AD191:AE191"/>
    <mergeCell ref="AF191:AG191"/>
    <mergeCell ref="AH191:AI191"/>
    <mergeCell ref="B192:C192"/>
    <mergeCell ref="D192:E192"/>
    <mergeCell ref="F192:G192"/>
    <mergeCell ref="I192:J192"/>
    <mergeCell ref="K192:M192"/>
    <mergeCell ref="N192:O192"/>
    <mergeCell ref="P192:Q192"/>
    <mergeCell ref="R192:T192"/>
    <mergeCell ref="U192:V192"/>
    <mergeCell ref="W192:Y192"/>
    <mergeCell ref="Z192:AA192"/>
    <mergeCell ref="AB192:AC192"/>
    <mergeCell ref="AD192:AE192"/>
    <mergeCell ref="AF192:AG192"/>
    <mergeCell ref="AH192:AI192"/>
    <mergeCell ref="B193:C193"/>
    <mergeCell ref="D193:E193"/>
    <mergeCell ref="F193:G193"/>
    <mergeCell ref="I193:J193"/>
    <mergeCell ref="K193:M193"/>
    <mergeCell ref="N193:O193"/>
    <mergeCell ref="P193:Q193"/>
    <mergeCell ref="R193:T193"/>
    <mergeCell ref="U193:V193"/>
    <mergeCell ref="W193:Y193"/>
    <mergeCell ref="Z193:AA193"/>
    <mergeCell ref="AB193:AC193"/>
    <mergeCell ref="AD193:AE193"/>
    <mergeCell ref="AF193:AG193"/>
    <mergeCell ref="AH193:AI193"/>
    <mergeCell ref="B194:C194"/>
    <mergeCell ref="D194:E194"/>
    <mergeCell ref="F194:G194"/>
    <mergeCell ref="I194:J194"/>
    <mergeCell ref="K194:M194"/>
    <mergeCell ref="N194:O194"/>
    <mergeCell ref="P194:Q194"/>
    <mergeCell ref="R194:T194"/>
    <mergeCell ref="U194:V194"/>
    <mergeCell ref="W194:Y194"/>
    <mergeCell ref="Z194:AA194"/>
    <mergeCell ref="AB194:AC194"/>
    <mergeCell ref="AD194:AE194"/>
    <mergeCell ref="AF194:AG194"/>
    <mergeCell ref="AH194:AI194"/>
    <mergeCell ref="B195:C195"/>
    <mergeCell ref="D195:E195"/>
    <mergeCell ref="F195:G195"/>
    <mergeCell ref="I195:J195"/>
    <mergeCell ref="K195:M195"/>
    <mergeCell ref="N195:O195"/>
    <mergeCell ref="P195:Q195"/>
    <mergeCell ref="R195:T195"/>
    <mergeCell ref="U195:V195"/>
    <mergeCell ref="W195:Y195"/>
    <mergeCell ref="Z195:AA195"/>
    <mergeCell ref="AB195:AC195"/>
    <mergeCell ref="AD195:AE195"/>
    <mergeCell ref="AF195:AG195"/>
    <mergeCell ref="AH195:AI195"/>
    <mergeCell ref="B196:C196"/>
    <mergeCell ref="D196:E196"/>
    <mergeCell ref="F196:G196"/>
    <mergeCell ref="I196:J196"/>
    <mergeCell ref="K196:M196"/>
    <mergeCell ref="N196:O196"/>
    <mergeCell ref="P196:Q196"/>
    <mergeCell ref="R196:T196"/>
    <mergeCell ref="U196:V196"/>
    <mergeCell ref="W196:Y196"/>
    <mergeCell ref="Z196:AA196"/>
    <mergeCell ref="AB196:AC196"/>
    <mergeCell ref="AD196:AE196"/>
    <mergeCell ref="AF196:AG196"/>
    <mergeCell ref="AH196:AI196"/>
    <mergeCell ref="B197:C197"/>
    <mergeCell ref="D197:E197"/>
    <mergeCell ref="F197:G197"/>
    <mergeCell ref="I197:J197"/>
    <mergeCell ref="K197:M197"/>
    <mergeCell ref="N197:O197"/>
    <mergeCell ref="P197:Q197"/>
    <mergeCell ref="R197:T197"/>
    <mergeCell ref="U197:V197"/>
    <mergeCell ref="W197:Y197"/>
    <mergeCell ref="Z197:AA197"/>
    <mergeCell ref="AB197:AC197"/>
    <mergeCell ref="AD197:AE197"/>
    <mergeCell ref="AF197:AG197"/>
    <mergeCell ref="AH197:AI197"/>
    <mergeCell ref="B198:C198"/>
    <mergeCell ref="D198:E198"/>
    <mergeCell ref="F198:G198"/>
    <mergeCell ref="I198:J198"/>
    <mergeCell ref="K198:M198"/>
    <mergeCell ref="N198:O198"/>
    <mergeCell ref="P198:Q198"/>
    <mergeCell ref="R198:T198"/>
    <mergeCell ref="U198:V198"/>
    <mergeCell ref="W198:Y198"/>
    <mergeCell ref="Z198:AA198"/>
    <mergeCell ref="AB198:AC198"/>
    <mergeCell ref="AD198:AE198"/>
    <mergeCell ref="AF198:AG198"/>
    <mergeCell ref="AH198:AI198"/>
    <mergeCell ref="B199:C199"/>
    <mergeCell ref="D199:E199"/>
    <mergeCell ref="F199:G199"/>
    <mergeCell ref="I199:J199"/>
    <mergeCell ref="K199:M199"/>
    <mergeCell ref="N199:O199"/>
    <mergeCell ref="P199:Q199"/>
    <mergeCell ref="R199:T199"/>
    <mergeCell ref="U199:V199"/>
    <mergeCell ref="W199:Y199"/>
    <mergeCell ref="Z199:AA199"/>
    <mergeCell ref="AB199:AC199"/>
    <mergeCell ref="AD199:AE199"/>
    <mergeCell ref="AF199:AG199"/>
    <mergeCell ref="AH199:AI199"/>
    <mergeCell ref="B200:C200"/>
    <mergeCell ref="D200:E200"/>
    <mergeCell ref="F200:G200"/>
    <mergeCell ref="I200:J200"/>
    <mergeCell ref="K200:M200"/>
    <mergeCell ref="N200:O200"/>
    <mergeCell ref="P200:Q200"/>
    <mergeCell ref="R200:T200"/>
    <mergeCell ref="U200:V200"/>
    <mergeCell ref="W200:Y200"/>
    <mergeCell ref="Z200:AA200"/>
    <mergeCell ref="AB200:AC200"/>
    <mergeCell ref="AD200:AE200"/>
    <mergeCell ref="AF200:AG200"/>
    <mergeCell ref="AH200:AI200"/>
    <mergeCell ref="B201:C201"/>
    <mergeCell ref="D201:E201"/>
    <mergeCell ref="F201:G201"/>
    <mergeCell ref="I201:J201"/>
    <mergeCell ref="K201:M201"/>
    <mergeCell ref="N201:O201"/>
    <mergeCell ref="P201:Q201"/>
    <mergeCell ref="R201:T201"/>
    <mergeCell ref="U201:V201"/>
    <mergeCell ref="W201:Y201"/>
    <mergeCell ref="Z201:AA201"/>
    <mergeCell ref="AB201:AC201"/>
    <mergeCell ref="AD201:AE201"/>
    <mergeCell ref="AF201:AG201"/>
    <mergeCell ref="AH201:AI201"/>
    <mergeCell ref="B202:C202"/>
    <mergeCell ref="D202:E202"/>
    <mergeCell ref="F202:G202"/>
    <mergeCell ref="I202:J202"/>
    <mergeCell ref="K202:M202"/>
    <mergeCell ref="N202:O202"/>
    <mergeCell ref="P202:Q202"/>
    <mergeCell ref="R202:T202"/>
    <mergeCell ref="U202:V202"/>
    <mergeCell ref="W202:Y202"/>
    <mergeCell ref="Z202:AA202"/>
    <mergeCell ref="AB202:AC202"/>
    <mergeCell ref="AD202:AE202"/>
    <mergeCell ref="AF202:AG202"/>
    <mergeCell ref="AH202:AI202"/>
    <mergeCell ref="B203:C203"/>
    <mergeCell ref="D203:E203"/>
    <mergeCell ref="F203:G203"/>
    <mergeCell ref="I203:J203"/>
    <mergeCell ref="K203:M203"/>
    <mergeCell ref="N203:O203"/>
    <mergeCell ref="P203:Q203"/>
    <mergeCell ref="R203:T203"/>
    <mergeCell ref="U203:V203"/>
    <mergeCell ref="W203:Y203"/>
    <mergeCell ref="Z203:AA203"/>
    <mergeCell ref="AB203:AC203"/>
    <mergeCell ref="AD203:AE203"/>
    <mergeCell ref="AF203:AG203"/>
    <mergeCell ref="AH203:AI203"/>
    <mergeCell ref="B204:C204"/>
    <mergeCell ref="D204:E204"/>
    <mergeCell ref="F204:G204"/>
    <mergeCell ref="I204:J204"/>
    <mergeCell ref="K204:M204"/>
    <mergeCell ref="N204:O204"/>
    <mergeCell ref="P204:Q204"/>
    <mergeCell ref="R204:T204"/>
    <mergeCell ref="U204:V204"/>
    <mergeCell ref="W204:Y204"/>
    <mergeCell ref="Z204:AA204"/>
    <mergeCell ref="AB204:AC204"/>
    <mergeCell ref="AD204:AE204"/>
    <mergeCell ref="AF204:AG204"/>
    <mergeCell ref="AH204:AI204"/>
    <mergeCell ref="B205:C205"/>
    <mergeCell ref="D205:E205"/>
    <mergeCell ref="F205:G205"/>
    <mergeCell ref="I205:J205"/>
    <mergeCell ref="K205:M205"/>
    <mergeCell ref="N205:O205"/>
    <mergeCell ref="P205:Q205"/>
    <mergeCell ref="R205:T205"/>
    <mergeCell ref="U205:V205"/>
    <mergeCell ref="W205:Y205"/>
    <mergeCell ref="Z205:AA205"/>
    <mergeCell ref="AB205:AC205"/>
    <mergeCell ref="AD205:AE205"/>
    <mergeCell ref="AF205:AG205"/>
    <mergeCell ref="AH205:AI205"/>
    <mergeCell ref="B206:C206"/>
    <mergeCell ref="D206:E206"/>
    <mergeCell ref="F206:G206"/>
    <mergeCell ref="I206:J206"/>
    <mergeCell ref="K206:M206"/>
    <mergeCell ref="N206:O206"/>
    <mergeCell ref="P206:Q206"/>
    <mergeCell ref="R206:T206"/>
    <mergeCell ref="U206:V206"/>
    <mergeCell ref="W206:Y206"/>
    <mergeCell ref="Z206:AA206"/>
    <mergeCell ref="AB206:AC206"/>
    <mergeCell ref="AD206:AE206"/>
    <mergeCell ref="AF206:AG206"/>
    <mergeCell ref="AH206:AI206"/>
    <mergeCell ref="B207:C207"/>
    <mergeCell ref="D207:E207"/>
    <mergeCell ref="F207:G207"/>
    <mergeCell ref="I207:J207"/>
    <mergeCell ref="K207:M207"/>
    <mergeCell ref="N207:O207"/>
    <mergeCell ref="P207:Q207"/>
    <mergeCell ref="R207:T207"/>
    <mergeCell ref="U207:V207"/>
    <mergeCell ref="W207:Y207"/>
    <mergeCell ref="Z207:AA207"/>
    <mergeCell ref="AB207:AC207"/>
    <mergeCell ref="AD207:AE207"/>
    <mergeCell ref="AF207:AG207"/>
    <mergeCell ref="AH207:AI207"/>
    <mergeCell ref="B208:C208"/>
    <mergeCell ref="D208:E208"/>
    <mergeCell ref="F208:G208"/>
    <mergeCell ref="I208:J208"/>
    <mergeCell ref="K208:M208"/>
    <mergeCell ref="N208:O208"/>
    <mergeCell ref="P208:Q208"/>
    <mergeCell ref="R208:T208"/>
    <mergeCell ref="U208:V208"/>
    <mergeCell ref="W208:Y208"/>
    <mergeCell ref="Z208:AA208"/>
    <mergeCell ref="AB208:AC208"/>
    <mergeCell ref="AD208:AE208"/>
    <mergeCell ref="AF208:AG208"/>
    <mergeCell ref="AH208:AI208"/>
    <mergeCell ref="B209:C209"/>
    <mergeCell ref="D209:E209"/>
    <mergeCell ref="F209:G209"/>
    <mergeCell ref="I209:J209"/>
    <mergeCell ref="K209:M209"/>
    <mergeCell ref="N209:O209"/>
    <mergeCell ref="P209:Q209"/>
    <mergeCell ref="R209:T209"/>
    <mergeCell ref="U209:V209"/>
    <mergeCell ref="W209:Y209"/>
    <mergeCell ref="Z209:AA209"/>
    <mergeCell ref="AB209:AC209"/>
    <mergeCell ref="AD209:AE209"/>
    <mergeCell ref="AF209:AG209"/>
    <mergeCell ref="AH209:AI209"/>
    <mergeCell ref="B210:C210"/>
    <mergeCell ref="D210:E210"/>
    <mergeCell ref="F210:G210"/>
    <mergeCell ref="I210:J210"/>
    <mergeCell ref="K210:M210"/>
    <mergeCell ref="N210:O210"/>
    <mergeCell ref="P210:Q210"/>
    <mergeCell ref="R210:T210"/>
    <mergeCell ref="U210:V210"/>
    <mergeCell ref="W210:Y210"/>
    <mergeCell ref="Z210:AA210"/>
    <mergeCell ref="AB210:AC210"/>
    <mergeCell ref="AD210:AE210"/>
    <mergeCell ref="AF210:AG210"/>
    <mergeCell ref="AH210:AI210"/>
    <mergeCell ref="B211:C211"/>
    <mergeCell ref="D211:E211"/>
    <mergeCell ref="F211:G211"/>
    <mergeCell ref="I211:J211"/>
    <mergeCell ref="K211:M211"/>
    <mergeCell ref="N211:O211"/>
    <mergeCell ref="P211:Q211"/>
    <mergeCell ref="R211:T211"/>
    <mergeCell ref="U211:V211"/>
    <mergeCell ref="W211:Y211"/>
    <mergeCell ref="Z211:AA211"/>
    <mergeCell ref="AB211:AC211"/>
    <mergeCell ref="AD211:AE211"/>
    <mergeCell ref="AF211:AG211"/>
    <mergeCell ref="AH211:AI211"/>
    <mergeCell ref="B212:C212"/>
    <mergeCell ref="D212:E212"/>
    <mergeCell ref="F212:G212"/>
    <mergeCell ref="I212:J212"/>
    <mergeCell ref="K212:M212"/>
    <mergeCell ref="N212:O212"/>
    <mergeCell ref="P212:Q212"/>
    <mergeCell ref="R212:T212"/>
    <mergeCell ref="U212:V212"/>
    <mergeCell ref="W212:Y212"/>
    <mergeCell ref="Z212:AA212"/>
    <mergeCell ref="AB212:AC212"/>
    <mergeCell ref="AD212:AE212"/>
    <mergeCell ref="AF212:AG212"/>
    <mergeCell ref="AH212:AI212"/>
    <mergeCell ref="B213:C213"/>
    <mergeCell ref="D213:E213"/>
    <mergeCell ref="F213:G213"/>
    <mergeCell ref="I213:J213"/>
    <mergeCell ref="K213:M213"/>
    <mergeCell ref="N213:O213"/>
    <mergeCell ref="P213:Q213"/>
    <mergeCell ref="R213:T213"/>
    <mergeCell ref="U213:V213"/>
    <mergeCell ref="W213:Y213"/>
    <mergeCell ref="Z213:AA213"/>
    <mergeCell ref="AB213:AC213"/>
    <mergeCell ref="AD213:AE213"/>
    <mergeCell ref="AF213:AG213"/>
    <mergeCell ref="AH213:AI213"/>
    <mergeCell ref="B214:C214"/>
    <mergeCell ref="D214:E214"/>
    <mergeCell ref="F214:G214"/>
    <mergeCell ref="I214:J214"/>
    <mergeCell ref="K214:M214"/>
    <mergeCell ref="N214:O214"/>
    <mergeCell ref="P214:Q214"/>
    <mergeCell ref="R214:T214"/>
    <mergeCell ref="U214:V214"/>
    <mergeCell ref="W214:Y214"/>
    <mergeCell ref="Z214:AA214"/>
    <mergeCell ref="AB214:AC214"/>
    <mergeCell ref="AD214:AE214"/>
    <mergeCell ref="AF214:AG214"/>
    <mergeCell ref="AH214:AI214"/>
    <mergeCell ref="B215:C215"/>
    <mergeCell ref="D215:E215"/>
    <mergeCell ref="F215:G215"/>
    <mergeCell ref="I215:J215"/>
    <mergeCell ref="K215:M215"/>
    <mergeCell ref="N215:O215"/>
    <mergeCell ref="P215:Q215"/>
    <mergeCell ref="R215:T215"/>
    <mergeCell ref="U215:V215"/>
    <mergeCell ref="W215:Y215"/>
    <mergeCell ref="Z215:AA215"/>
    <mergeCell ref="AB215:AC215"/>
    <mergeCell ref="AD215:AE215"/>
    <mergeCell ref="AF215:AG215"/>
    <mergeCell ref="AH215:AI215"/>
    <mergeCell ref="B216:C216"/>
    <mergeCell ref="D216:E216"/>
    <mergeCell ref="F216:G216"/>
    <mergeCell ref="I216:J216"/>
    <mergeCell ref="K216:M216"/>
    <mergeCell ref="N216:O216"/>
    <mergeCell ref="P216:Q216"/>
    <mergeCell ref="R216:T216"/>
    <mergeCell ref="U216:V216"/>
    <mergeCell ref="W216:Y216"/>
    <mergeCell ref="Z216:AA216"/>
    <mergeCell ref="AB216:AC216"/>
    <mergeCell ref="AD216:AE216"/>
    <mergeCell ref="AF216:AG216"/>
    <mergeCell ref="AH216:AI216"/>
    <mergeCell ref="B217:C217"/>
    <mergeCell ref="D217:E217"/>
    <mergeCell ref="F217:G217"/>
    <mergeCell ref="I217:J217"/>
    <mergeCell ref="K217:M217"/>
    <mergeCell ref="N217:O217"/>
    <mergeCell ref="P217:Q217"/>
    <mergeCell ref="R217:T217"/>
    <mergeCell ref="U217:V217"/>
    <mergeCell ref="W217:Y217"/>
    <mergeCell ref="Z217:AA217"/>
    <mergeCell ref="AB217:AC217"/>
    <mergeCell ref="AD217:AE217"/>
    <mergeCell ref="AF217:AG217"/>
    <mergeCell ref="AH217:AI217"/>
    <mergeCell ref="B218:C218"/>
    <mergeCell ref="D218:E218"/>
    <mergeCell ref="F218:G218"/>
    <mergeCell ref="I218:J218"/>
    <mergeCell ref="K218:M218"/>
    <mergeCell ref="N218:O218"/>
    <mergeCell ref="P218:Q218"/>
    <mergeCell ref="R218:T218"/>
    <mergeCell ref="U218:V218"/>
    <mergeCell ref="W218:Y218"/>
    <mergeCell ref="Z218:AA218"/>
    <mergeCell ref="AB218:AC218"/>
    <mergeCell ref="AD218:AE218"/>
    <mergeCell ref="AF218:AG218"/>
    <mergeCell ref="AH218:AI218"/>
    <mergeCell ref="B219:C219"/>
    <mergeCell ref="D219:E219"/>
    <mergeCell ref="F219:G219"/>
    <mergeCell ref="I219:J219"/>
    <mergeCell ref="K219:M219"/>
    <mergeCell ref="N219:O219"/>
    <mergeCell ref="P219:Q219"/>
    <mergeCell ref="R219:T219"/>
    <mergeCell ref="U219:V219"/>
    <mergeCell ref="W219:Y219"/>
    <mergeCell ref="Z219:AA219"/>
    <mergeCell ref="AB219:AC219"/>
    <mergeCell ref="AD219:AE219"/>
    <mergeCell ref="AF219:AG219"/>
    <mergeCell ref="AH219:AI219"/>
    <mergeCell ref="B220:C220"/>
    <mergeCell ref="D220:E220"/>
    <mergeCell ref="F220:G220"/>
    <mergeCell ref="I220:J220"/>
    <mergeCell ref="K220:M220"/>
    <mergeCell ref="N220:O220"/>
    <mergeCell ref="P220:Q220"/>
    <mergeCell ref="R220:T220"/>
    <mergeCell ref="U220:V220"/>
    <mergeCell ref="W220:Y220"/>
    <mergeCell ref="Z220:AA220"/>
    <mergeCell ref="AB220:AC220"/>
    <mergeCell ref="AD220:AE220"/>
    <mergeCell ref="AF220:AG220"/>
    <mergeCell ref="AH220:AI220"/>
    <mergeCell ref="B221:C221"/>
    <mergeCell ref="D221:E221"/>
    <mergeCell ref="F221:G221"/>
    <mergeCell ref="I221:J221"/>
    <mergeCell ref="K221:M221"/>
    <mergeCell ref="N221:O221"/>
    <mergeCell ref="P221:Q221"/>
    <mergeCell ref="R221:T221"/>
    <mergeCell ref="U221:V221"/>
    <mergeCell ref="W221:Y221"/>
    <mergeCell ref="Z221:AA221"/>
    <mergeCell ref="AB221:AC221"/>
    <mergeCell ref="AD221:AE221"/>
    <mergeCell ref="AF221:AG221"/>
    <mergeCell ref="AH221:AI221"/>
    <mergeCell ref="B222:C222"/>
    <mergeCell ref="D222:E222"/>
    <mergeCell ref="F222:G222"/>
    <mergeCell ref="I222:J222"/>
    <mergeCell ref="K222:M222"/>
    <mergeCell ref="N222:O222"/>
    <mergeCell ref="P222:Q222"/>
    <mergeCell ref="R222:T222"/>
    <mergeCell ref="U222:V222"/>
    <mergeCell ref="W222:Y222"/>
    <mergeCell ref="Z222:AA222"/>
    <mergeCell ref="AB222:AC222"/>
    <mergeCell ref="AD222:AE222"/>
    <mergeCell ref="AF222:AG222"/>
    <mergeCell ref="AH222:AI222"/>
    <mergeCell ref="B223:C223"/>
    <mergeCell ref="D223:E223"/>
    <mergeCell ref="F223:G223"/>
    <mergeCell ref="I223:J223"/>
    <mergeCell ref="K223:M223"/>
    <mergeCell ref="N223:O223"/>
    <mergeCell ref="P223:Q223"/>
    <mergeCell ref="R223:T223"/>
    <mergeCell ref="U223:V223"/>
    <mergeCell ref="W223:Y223"/>
    <mergeCell ref="Z223:AA223"/>
    <mergeCell ref="AB223:AC223"/>
    <mergeCell ref="AD223:AE223"/>
    <mergeCell ref="AF223:AG223"/>
    <mergeCell ref="AH223:AI223"/>
    <mergeCell ref="B224:C224"/>
    <mergeCell ref="D224:E224"/>
    <mergeCell ref="F224:G224"/>
    <mergeCell ref="I224:J224"/>
    <mergeCell ref="K224:M224"/>
    <mergeCell ref="N224:O224"/>
    <mergeCell ref="P224:Q224"/>
    <mergeCell ref="R224:T224"/>
    <mergeCell ref="U224:V224"/>
    <mergeCell ref="W224:Y224"/>
    <mergeCell ref="Z224:AA224"/>
    <mergeCell ref="AB224:AC224"/>
    <mergeCell ref="AD224:AE224"/>
    <mergeCell ref="AF224:AG224"/>
    <mergeCell ref="AH224:AI224"/>
    <mergeCell ref="B225:C225"/>
    <mergeCell ref="D225:E225"/>
    <mergeCell ref="F225:G225"/>
    <mergeCell ref="I225:J225"/>
    <mergeCell ref="K225:M225"/>
    <mergeCell ref="N225:O225"/>
    <mergeCell ref="P225:Q225"/>
    <mergeCell ref="R225:T225"/>
    <mergeCell ref="U225:V225"/>
    <mergeCell ref="W225:Y225"/>
    <mergeCell ref="Z225:AA225"/>
    <mergeCell ref="AB225:AC225"/>
    <mergeCell ref="AD225:AE225"/>
    <mergeCell ref="AF225:AG225"/>
    <mergeCell ref="AH225:AI225"/>
    <mergeCell ref="B226:C226"/>
    <mergeCell ref="D226:E226"/>
    <mergeCell ref="F226:G226"/>
    <mergeCell ref="I226:J226"/>
    <mergeCell ref="K226:M226"/>
    <mergeCell ref="N226:O226"/>
    <mergeCell ref="P226:Q226"/>
    <mergeCell ref="R226:T226"/>
    <mergeCell ref="U226:V226"/>
    <mergeCell ref="W226:Y226"/>
    <mergeCell ref="Z226:AA226"/>
    <mergeCell ref="AB226:AC226"/>
    <mergeCell ref="AD226:AE226"/>
    <mergeCell ref="AF226:AG226"/>
    <mergeCell ref="AH226:AI226"/>
    <mergeCell ref="B227:C227"/>
    <mergeCell ref="D227:E227"/>
    <mergeCell ref="F227:G227"/>
    <mergeCell ref="I227:J227"/>
    <mergeCell ref="K227:M227"/>
    <mergeCell ref="N227:O227"/>
    <mergeCell ref="P227:Q227"/>
    <mergeCell ref="R227:T227"/>
    <mergeCell ref="U227:V227"/>
    <mergeCell ref="W227:Y227"/>
    <mergeCell ref="Z227:AA227"/>
    <mergeCell ref="AB227:AC227"/>
    <mergeCell ref="AD227:AE227"/>
    <mergeCell ref="AF227:AG227"/>
    <mergeCell ref="AH227:AI227"/>
    <mergeCell ref="B228:C228"/>
    <mergeCell ref="D228:E228"/>
    <mergeCell ref="F228:G228"/>
    <mergeCell ref="I228:J228"/>
    <mergeCell ref="K228:M228"/>
    <mergeCell ref="N228:O228"/>
    <mergeCell ref="P228:Q228"/>
    <mergeCell ref="R228:T228"/>
    <mergeCell ref="U228:V228"/>
    <mergeCell ref="W228:Y228"/>
    <mergeCell ref="Z228:AA228"/>
    <mergeCell ref="AB228:AC228"/>
    <mergeCell ref="AD228:AE228"/>
    <mergeCell ref="AF228:AG228"/>
    <mergeCell ref="AH228:AI228"/>
    <mergeCell ref="B229:C229"/>
    <mergeCell ref="D229:E229"/>
    <mergeCell ref="F229:G229"/>
    <mergeCell ref="I229:J229"/>
    <mergeCell ref="K229:M229"/>
    <mergeCell ref="N229:O229"/>
    <mergeCell ref="P229:Q229"/>
    <mergeCell ref="R229:T229"/>
    <mergeCell ref="U229:V229"/>
    <mergeCell ref="W229:Y229"/>
    <mergeCell ref="Z229:AA229"/>
    <mergeCell ref="AB229:AC229"/>
    <mergeCell ref="AD229:AE229"/>
    <mergeCell ref="AF229:AG229"/>
    <mergeCell ref="AH229:AI229"/>
    <mergeCell ref="B230:C230"/>
    <mergeCell ref="D230:E230"/>
    <mergeCell ref="F230:G230"/>
    <mergeCell ref="I230:J230"/>
    <mergeCell ref="K230:M230"/>
    <mergeCell ref="N230:O230"/>
    <mergeCell ref="P230:Q230"/>
    <mergeCell ref="R230:T230"/>
    <mergeCell ref="U230:V230"/>
    <mergeCell ref="W230:Y230"/>
    <mergeCell ref="Z230:AA230"/>
    <mergeCell ref="AB230:AC230"/>
    <mergeCell ref="AD230:AE230"/>
    <mergeCell ref="AF230:AG230"/>
    <mergeCell ref="AH230:AI230"/>
    <mergeCell ref="B231:C231"/>
    <mergeCell ref="D231:E231"/>
    <mergeCell ref="F231:G231"/>
    <mergeCell ref="I231:J231"/>
    <mergeCell ref="K231:M231"/>
    <mergeCell ref="N231:O231"/>
    <mergeCell ref="P231:Q231"/>
    <mergeCell ref="R231:T231"/>
    <mergeCell ref="U231:V231"/>
    <mergeCell ref="W231:Y231"/>
    <mergeCell ref="Z231:AA231"/>
    <mergeCell ref="AB231:AC231"/>
    <mergeCell ref="AD231:AE231"/>
    <mergeCell ref="AF231:AG231"/>
    <mergeCell ref="AH231:AI231"/>
    <mergeCell ref="B232:C232"/>
    <mergeCell ref="D232:E232"/>
    <mergeCell ref="F232:G232"/>
    <mergeCell ref="I232:J232"/>
    <mergeCell ref="K232:M232"/>
    <mergeCell ref="N232:O232"/>
    <mergeCell ref="P232:Q232"/>
    <mergeCell ref="R232:T232"/>
    <mergeCell ref="U232:V232"/>
    <mergeCell ref="W232:Y232"/>
    <mergeCell ref="Z232:AA232"/>
    <mergeCell ref="AB232:AC232"/>
    <mergeCell ref="AD232:AE232"/>
    <mergeCell ref="AF232:AG232"/>
    <mergeCell ref="AH232:AI232"/>
    <mergeCell ref="B233:C233"/>
    <mergeCell ref="D233:E233"/>
    <mergeCell ref="F233:G233"/>
    <mergeCell ref="I233:J233"/>
    <mergeCell ref="K233:M233"/>
    <mergeCell ref="N233:O233"/>
    <mergeCell ref="P233:Q233"/>
    <mergeCell ref="R233:T233"/>
    <mergeCell ref="U233:V233"/>
    <mergeCell ref="W233:Y233"/>
    <mergeCell ref="Z233:AA233"/>
    <mergeCell ref="AB233:AC233"/>
    <mergeCell ref="AD233:AE233"/>
    <mergeCell ref="AF233:AG233"/>
    <mergeCell ref="AH233:AI233"/>
    <mergeCell ref="B234:C234"/>
    <mergeCell ref="D234:E234"/>
    <mergeCell ref="F234:G234"/>
    <mergeCell ref="I234:J234"/>
    <mergeCell ref="K234:M234"/>
    <mergeCell ref="N234:O234"/>
    <mergeCell ref="P234:Q234"/>
    <mergeCell ref="R234:T234"/>
    <mergeCell ref="U234:V234"/>
    <mergeCell ref="W234:Y234"/>
    <mergeCell ref="Z234:AA234"/>
    <mergeCell ref="AB234:AC234"/>
    <mergeCell ref="AD234:AE234"/>
    <mergeCell ref="AF234:AG234"/>
    <mergeCell ref="AH234:AI234"/>
    <mergeCell ref="B235:C235"/>
    <mergeCell ref="D235:E235"/>
    <mergeCell ref="F235:G235"/>
    <mergeCell ref="I235:J235"/>
    <mergeCell ref="K235:M235"/>
    <mergeCell ref="N235:O235"/>
    <mergeCell ref="P235:Q235"/>
    <mergeCell ref="R235:T235"/>
    <mergeCell ref="U235:V235"/>
    <mergeCell ref="W235:Y235"/>
    <mergeCell ref="Z235:AA235"/>
    <mergeCell ref="AB235:AC235"/>
    <mergeCell ref="AD235:AE235"/>
    <mergeCell ref="AF235:AG235"/>
    <mergeCell ref="AH235:AI235"/>
    <mergeCell ref="B236:C236"/>
    <mergeCell ref="D236:E236"/>
    <mergeCell ref="F236:G236"/>
    <mergeCell ref="I236:J236"/>
    <mergeCell ref="K236:M236"/>
    <mergeCell ref="N236:O236"/>
    <mergeCell ref="P236:Q236"/>
    <mergeCell ref="R236:T236"/>
    <mergeCell ref="U236:V236"/>
    <mergeCell ref="W236:Y236"/>
    <mergeCell ref="Z236:AA236"/>
    <mergeCell ref="AB236:AC236"/>
    <mergeCell ref="AD236:AE236"/>
    <mergeCell ref="AF236:AG236"/>
    <mergeCell ref="AH236:AI236"/>
    <mergeCell ref="B237:C237"/>
    <mergeCell ref="D237:E237"/>
    <mergeCell ref="F237:G237"/>
    <mergeCell ref="I237:J237"/>
    <mergeCell ref="K237:M237"/>
    <mergeCell ref="N237:O237"/>
    <mergeCell ref="P237:Q237"/>
    <mergeCell ref="R237:T237"/>
    <mergeCell ref="U237:V237"/>
    <mergeCell ref="W237:Y237"/>
    <mergeCell ref="Z237:AA237"/>
    <mergeCell ref="AB237:AC237"/>
    <mergeCell ref="AD237:AE237"/>
    <mergeCell ref="AF237:AG237"/>
    <mergeCell ref="AH237:AI237"/>
    <mergeCell ref="B238:C238"/>
    <mergeCell ref="D238:E238"/>
    <mergeCell ref="F238:G238"/>
    <mergeCell ref="I238:J238"/>
    <mergeCell ref="K238:M238"/>
    <mergeCell ref="N238:O238"/>
    <mergeCell ref="P238:Q238"/>
    <mergeCell ref="R238:T238"/>
    <mergeCell ref="U238:V238"/>
    <mergeCell ref="W238:Y238"/>
    <mergeCell ref="Z238:AA238"/>
    <mergeCell ref="AB238:AC238"/>
    <mergeCell ref="AD238:AE238"/>
    <mergeCell ref="AF238:AG238"/>
    <mergeCell ref="AH238:AI238"/>
    <mergeCell ref="B239:C239"/>
    <mergeCell ref="D239:E239"/>
    <mergeCell ref="F239:G239"/>
    <mergeCell ref="I239:J239"/>
    <mergeCell ref="K239:M239"/>
    <mergeCell ref="N239:O239"/>
    <mergeCell ref="P239:Q239"/>
    <mergeCell ref="R239:T239"/>
    <mergeCell ref="U239:V239"/>
    <mergeCell ref="W239:Y239"/>
    <mergeCell ref="Z239:AA239"/>
    <mergeCell ref="AB239:AC239"/>
    <mergeCell ref="AD239:AE239"/>
    <mergeCell ref="AF239:AG239"/>
    <mergeCell ref="AH239:AI239"/>
    <mergeCell ref="B240:C240"/>
    <mergeCell ref="D240:E240"/>
    <mergeCell ref="F240:G240"/>
    <mergeCell ref="I240:J240"/>
    <mergeCell ref="K240:M240"/>
    <mergeCell ref="N240:O240"/>
    <mergeCell ref="P240:Q240"/>
    <mergeCell ref="R240:T240"/>
    <mergeCell ref="U240:V240"/>
    <mergeCell ref="W240:Y240"/>
    <mergeCell ref="Z240:AA240"/>
    <mergeCell ref="AB240:AC240"/>
    <mergeCell ref="AD240:AE240"/>
    <mergeCell ref="AF240:AG240"/>
    <mergeCell ref="AH240:AI240"/>
    <mergeCell ref="B241:C241"/>
    <mergeCell ref="D241:E241"/>
    <mergeCell ref="F241:G241"/>
    <mergeCell ref="I241:J241"/>
    <mergeCell ref="K241:M241"/>
    <mergeCell ref="N241:O241"/>
    <mergeCell ref="P241:Q241"/>
    <mergeCell ref="R241:T241"/>
    <mergeCell ref="U241:V241"/>
    <mergeCell ref="W241:Y241"/>
    <mergeCell ref="Z241:AA241"/>
    <mergeCell ref="AB241:AC241"/>
    <mergeCell ref="AD241:AE241"/>
    <mergeCell ref="AF241:AG241"/>
    <mergeCell ref="AH241:AI241"/>
    <mergeCell ref="B242:C242"/>
    <mergeCell ref="D242:E242"/>
    <mergeCell ref="F242:G242"/>
    <mergeCell ref="I242:J242"/>
    <mergeCell ref="K242:M242"/>
    <mergeCell ref="N242:O242"/>
    <mergeCell ref="P242:Q242"/>
    <mergeCell ref="R242:T242"/>
    <mergeCell ref="U242:V242"/>
    <mergeCell ref="W242:Y242"/>
    <mergeCell ref="Z242:AA242"/>
    <mergeCell ref="AB242:AC242"/>
    <mergeCell ref="AD242:AE242"/>
    <mergeCell ref="AF242:AG242"/>
    <mergeCell ref="AH242:AI242"/>
    <mergeCell ref="B243:C243"/>
    <mergeCell ref="D243:E243"/>
    <mergeCell ref="F243:G243"/>
    <mergeCell ref="I243:J243"/>
    <mergeCell ref="K243:M243"/>
    <mergeCell ref="N243:O243"/>
    <mergeCell ref="P243:Q243"/>
    <mergeCell ref="R243:T243"/>
    <mergeCell ref="U243:V243"/>
    <mergeCell ref="W243:Y243"/>
    <mergeCell ref="Z243:AA243"/>
    <mergeCell ref="AB243:AC243"/>
    <mergeCell ref="AD243:AE243"/>
    <mergeCell ref="AF243:AG243"/>
    <mergeCell ref="AH243:AI243"/>
    <mergeCell ref="B244:C244"/>
    <mergeCell ref="D244:E244"/>
    <mergeCell ref="F244:G244"/>
    <mergeCell ref="I244:J244"/>
    <mergeCell ref="K244:M244"/>
    <mergeCell ref="N244:O244"/>
    <mergeCell ref="P244:Q244"/>
    <mergeCell ref="R244:T244"/>
    <mergeCell ref="U244:V244"/>
    <mergeCell ref="W244:Y244"/>
    <mergeCell ref="Z244:AA244"/>
    <mergeCell ref="AB244:AC244"/>
    <mergeCell ref="AD244:AE244"/>
    <mergeCell ref="AF244:AG244"/>
    <mergeCell ref="AH244:AI244"/>
    <mergeCell ref="B245:C245"/>
    <mergeCell ref="D245:E245"/>
    <mergeCell ref="F245:G245"/>
    <mergeCell ref="I245:J245"/>
    <mergeCell ref="K245:M245"/>
    <mergeCell ref="N245:O245"/>
    <mergeCell ref="P245:Q245"/>
    <mergeCell ref="R245:T245"/>
    <mergeCell ref="U245:V245"/>
    <mergeCell ref="W245:Y245"/>
    <mergeCell ref="Z245:AA245"/>
    <mergeCell ref="AB245:AC245"/>
    <mergeCell ref="AD245:AE245"/>
    <mergeCell ref="AF245:AG245"/>
    <mergeCell ref="AH245:AI245"/>
    <mergeCell ref="B246:C246"/>
    <mergeCell ref="D246:E246"/>
    <mergeCell ref="F246:G246"/>
    <mergeCell ref="I246:J246"/>
    <mergeCell ref="K246:M246"/>
    <mergeCell ref="N246:O246"/>
    <mergeCell ref="P246:Q246"/>
    <mergeCell ref="R246:T246"/>
    <mergeCell ref="U246:V246"/>
    <mergeCell ref="W246:Y246"/>
    <mergeCell ref="Z246:AA246"/>
    <mergeCell ref="AB246:AC246"/>
    <mergeCell ref="AD246:AE246"/>
    <mergeCell ref="AF246:AG246"/>
    <mergeCell ref="AH246:AI246"/>
    <mergeCell ref="B247:C247"/>
    <mergeCell ref="D247:E247"/>
    <mergeCell ref="F247:G247"/>
    <mergeCell ref="I247:J247"/>
    <mergeCell ref="K247:M247"/>
    <mergeCell ref="N247:O247"/>
    <mergeCell ref="P247:Q247"/>
    <mergeCell ref="R247:T247"/>
    <mergeCell ref="U247:V247"/>
    <mergeCell ref="W247:Y247"/>
    <mergeCell ref="Z247:AA247"/>
    <mergeCell ref="AB247:AC247"/>
    <mergeCell ref="AD247:AE247"/>
    <mergeCell ref="AF247:AG247"/>
    <mergeCell ref="AH247:AI247"/>
    <mergeCell ref="B248:C248"/>
    <mergeCell ref="D248:E248"/>
    <mergeCell ref="F248:G248"/>
    <mergeCell ref="I248:J248"/>
    <mergeCell ref="K248:M248"/>
    <mergeCell ref="N248:O248"/>
    <mergeCell ref="P248:Q248"/>
    <mergeCell ref="R248:T248"/>
    <mergeCell ref="U248:V248"/>
    <mergeCell ref="W248:Y248"/>
    <mergeCell ref="Z248:AA248"/>
    <mergeCell ref="AB248:AC248"/>
    <mergeCell ref="AD248:AE248"/>
    <mergeCell ref="AF248:AG248"/>
    <mergeCell ref="AH248:AI248"/>
    <mergeCell ref="B249:C249"/>
    <mergeCell ref="D249:E249"/>
    <mergeCell ref="F249:G249"/>
    <mergeCell ref="I249:J249"/>
    <mergeCell ref="K249:M249"/>
    <mergeCell ref="N249:O249"/>
    <mergeCell ref="P249:Q249"/>
    <mergeCell ref="R249:T249"/>
    <mergeCell ref="U249:V249"/>
    <mergeCell ref="W249:Y249"/>
    <mergeCell ref="Z249:AA249"/>
    <mergeCell ref="AB249:AC249"/>
    <mergeCell ref="AD249:AE249"/>
    <mergeCell ref="AF249:AG249"/>
    <mergeCell ref="AH249:AI249"/>
    <mergeCell ref="B250:C250"/>
    <mergeCell ref="D250:E250"/>
    <mergeCell ref="F250:G250"/>
    <mergeCell ref="I250:J250"/>
    <mergeCell ref="K250:M250"/>
    <mergeCell ref="N250:O250"/>
    <mergeCell ref="P250:Q250"/>
    <mergeCell ref="R250:T250"/>
    <mergeCell ref="U250:V250"/>
    <mergeCell ref="W250:Y250"/>
    <mergeCell ref="Z250:AA250"/>
    <mergeCell ref="AB250:AC250"/>
    <mergeCell ref="AD250:AE250"/>
    <mergeCell ref="AF250:AG250"/>
    <mergeCell ref="AH250:AI250"/>
    <mergeCell ref="B251:C251"/>
    <mergeCell ref="D251:E251"/>
    <mergeCell ref="F251:G251"/>
    <mergeCell ref="I251:J251"/>
    <mergeCell ref="K251:M251"/>
    <mergeCell ref="N251:O251"/>
    <mergeCell ref="P251:Q251"/>
    <mergeCell ref="R251:T251"/>
    <mergeCell ref="U251:V251"/>
    <mergeCell ref="W251:Y251"/>
    <mergeCell ref="Z251:AA251"/>
    <mergeCell ref="AB251:AC251"/>
    <mergeCell ref="AD251:AE251"/>
    <mergeCell ref="AF251:AG251"/>
    <mergeCell ref="AH251:AI251"/>
    <mergeCell ref="B252:C252"/>
    <mergeCell ref="D252:E252"/>
    <mergeCell ref="F252:G252"/>
    <mergeCell ref="I252:J252"/>
    <mergeCell ref="K252:M252"/>
    <mergeCell ref="N252:O252"/>
    <mergeCell ref="P252:Q252"/>
    <mergeCell ref="R252:T252"/>
    <mergeCell ref="U252:V252"/>
    <mergeCell ref="W252:Y252"/>
    <mergeCell ref="Z252:AA252"/>
    <mergeCell ref="AB252:AC252"/>
    <mergeCell ref="AD252:AE252"/>
    <mergeCell ref="AF252:AG252"/>
    <mergeCell ref="AH252:AI252"/>
    <mergeCell ref="B253:C253"/>
    <mergeCell ref="D253:E253"/>
    <mergeCell ref="F253:G253"/>
    <mergeCell ref="I253:J253"/>
    <mergeCell ref="K253:M253"/>
    <mergeCell ref="N253:O253"/>
    <mergeCell ref="P253:Q253"/>
    <mergeCell ref="R253:T253"/>
    <mergeCell ref="U253:V253"/>
    <mergeCell ref="W253:Y253"/>
    <mergeCell ref="Z253:AA253"/>
    <mergeCell ref="AB253:AC253"/>
    <mergeCell ref="AD253:AE253"/>
    <mergeCell ref="AF253:AG253"/>
    <mergeCell ref="AH253:AI253"/>
    <mergeCell ref="B254:C254"/>
    <mergeCell ref="D254:E254"/>
    <mergeCell ref="F254:G254"/>
    <mergeCell ref="I254:J254"/>
    <mergeCell ref="K254:M254"/>
    <mergeCell ref="N254:O254"/>
    <mergeCell ref="P254:Q254"/>
    <mergeCell ref="R254:T254"/>
    <mergeCell ref="U254:V254"/>
    <mergeCell ref="W254:Y254"/>
    <mergeCell ref="Z254:AA254"/>
    <mergeCell ref="AB254:AC254"/>
    <mergeCell ref="AD254:AE254"/>
    <mergeCell ref="AF254:AG254"/>
    <mergeCell ref="AH254:AI254"/>
    <mergeCell ref="B255:C255"/>
    <mergeCell ref="D255:E255"/>
    <mergeCell ref="F255:G255"/>
    <mergeCell ref="I255:J255"/>
    <mergeCell ref="K255:M255"/>
    <mergeCell ref="N255:O255"/>
    <mergeCell ref="P255:Q255"/>
    <mergeCell ref="R255:T255"/>
    <mergeCell ref="U255:V255"/>
    <mergeCell ref="W255:Y255"/>
    <mergeCell ref="Z255:AA255"/>
    <mergeCell ref="AB255:AC255"/>
    <mergeCell ref="AD255:AE255"/>
    <mergeCell ref="AF255:AG255"/>
    <mergeCell ref="AH255:AI255"/>
    <mergeCell ref="B256:C256"/>
    <mergeCell ref="D256:E256"/>
    <mergeCell ref="F256:G256"/>
    <mergeCell ref="I256:J256"/>
    <mergeCell ref="K256:M256"/>
    <mergeCell ref="N256:O256"/>
    <mergeCell ref="P256:Q256"/>
    <mergeCell ref="R256:T256"/>
    <mergeCell ref="U256:V256"/>
    <mergeCell ref="W256:Y256"/>
    <mergeCell ref="Z256:AA256"/>
    <mergeCell ref="AB256:AC256"/>
    <mergeCell ref="AD256:AE256"/>
    <mergeCell ref="AF256:AG256"/>
    <mergeCell ref="AH256:AI256"/>
    <mergeCell ref="B257:C257"/>
    <mergeCell ref="D257:E257"/>
    <mergeCell ref="F257:G257"/>
    <mergeCell ref="I257:J257"/>
    <mergeCell ref="K257:M257"/>
    <mergeCell ref="N257:O257"/>
    <mergeCell ref="P257:Q257"/>
    <mergeCell ref="R257:T257"/>
    <mergeCell ref="U257:V257"/>
    <mergeCell ref="W257:Y257"/>
    <mergeCell ref="Z257:AA257"/>
    <mergeCell ref="AB257:AC257"/>
    <mergeCell ref="AD257:AE257"/>
    <mergeCell ref="AF257:AG257"/>
    <mergeCell ref="AH257:AI257"/>
    <mergeCell ref="B258:C258"/>
    <mergeCell ref="D258:E258"/>
    <mergeCell ref="F258:G258"/>
    <mergeCell ref="I258:J258"/>
    <mergeCell ref="K258:M258"/>
    <mergeCell ref="N258:O258"/>
    <mergeCell ref="P258:Q258"/>
    <mergeCell ref="R258:T258"/>
    <mergeCell ref="U258:V258"/>
    <mergeCell ref="W258:Y258"/>
    <mergeCell ref="Z258:AA258"/>
    <mergeCell ref="AB258:AC258"/>
    <mergeCell ref="AD258:AE258"/>
    <mergeCell ref="AF258:AG258"/>
    <mergeCell ref="AH258:AI258"/>
    <mergeCell ref="B259:C259"/>
    <mergeCell ref="D259:E259"/>
    <mergeCell ref="F259:G259"/>
    <mergeCell ref="I259:J259"/>
    <mergeCell ref="K259:M259"/>
    <mergeCell ref="N259:O259"/>
    <mergeCell ref="P259:Q259"/>
    <mergeCell ref="R259:T259"/>
    <mergeCell ref="U259:V259"/>
    <mergeCell ref="W259:Y259"/>
    <mergeCell ref="Z259:AA259"/>
    <mergeCell ref="AB259:AC259"/>
    <mergeCell ref="AD259:AE259"/>
    <mergeCell ref="AF259:AG259"/>
    <mergeCell ref="AH259:AI259"/>
    <mergeCell ref="B260:C260"/>
    <mergeCell ref="D260:E260"/>
    <mergeCell ref="F260:G260"/>
    <mergeCell ref="I260:J260"/>
    <mergeCell ref="K260:M260"/>
    <mergeCell ref="N260:O260"/>
    <mergeCell ref="P260:Q260"/>
    <mergeCell ref="R260:T260"/>
    <mergeCell ref="U260:V260"/>
    <mergeCell ref="W260:Y260"/>
    <mergeCell ref="Z260:AA260"/>
    <mergeCell ref="AB260:AC260"/>
    <mergeCell ref="AD260:AE260"/>
    <mergeCell ref="AF260:AG260"/>
    <mergeCell ref="AH260:AI260"/>
    <mergeCell ref="B261:C261"/>
    <mergeCell ref="D261:E261"/>
    <mergeCell ref="F261:G261"/>
    <mergeCell ref="I261:J261"/>
    <mergeCell ref="K261:M261"/>
    <mergeCell ref="N261:O261"/>
    <mergeCell ref="P261:Q261"/>
    <mergeCell ref="R261:T261"/>
    <mergeCell ref="U261:V261"/>
    <mergeCell ref="W261:Y261"/>
    <mergeCell ref="Z261:AA261"/>
    <mergeCell ref="AB261:AC261"/>
    <mergeCell ref="AD261:AE261"/>
    <mergeCell ref="AF261:AG261"/>
    <mergeCell ref="AH261:AI261"/>
    <mergeCell ref="B262:C262"/>
    <mergeCell ref="D262:E262"/>
    <mergeCell ref="F262:G262"/>
    <mergeCell ref="I262:J262"/>
    <mergeCell ref="K262:M262"/>
    <mergeCell ref="N262:O262"/>
    <mergeCell ref="P262:Q262"/>
    <mergeCell ref="R262:T262"/>
    <mergeCell ref="U262:V262"/>
    <mergeCell ref="W262:Y262"/>
    <mergeCell ref="Z262:AA262"/>
    <mergeCell ref="AB262:AC262"/>
    <mergeCell ref="AD262:AE262"/>
    <mergeCell ref="AF262:AG262"/>
    <mergeCell ref="AH262:AI262"/>
    <mergeCell ref="B263:C263"/>
    <mergeCell ref="D263:E263"/>
    <mergeCell ref="F263:G263"/>
    <mergeCell ref="I263:J263"/>
    <mergeCell ref="K263:M263"/>
    <mergeCell ref="N263:O263"/>
    <mergeCell ref="P263:Q263"/>
    <mergeCell ref="R263:T263"/>
    <mergeCell ref="U263:V263"/>
    <mergeCell ref="W263:Y263"/>
    <mergeCell ref="Z263:AA263"/>
    <mergeCell ref="AB263:AC263"/>
    <mergeCell ref="AD263:AE263"/>
    <mergeCell ref="AF263:AG263"/>
    <mergeCell ref="AH263:AI263"/>
    <mergeCell ref="B264:C264"/>
    <mergeCell ref="D264:E264"/>
    <mergeCell ref="F264:G264"/>
    <mergeCell ref="I264:J264"/>
    <mergeCell ref="K264:M264"/>
    <mergeCell ref="N264:O264"/>
    <mergeCell ref="P264:Q264"/>
    <mergeCell ref="R264:T264"/>
    <mergeCell ref="U264:V264"/>
    <mergeCell ref="W264:Y264"/>
    <mergeCell ref="Z264:AA264"/>
    <mergeCell ref="AB264:AC264"/>
    <mergeCell ref="AD264:AE264"/>
    <mergeCell ref="AF264:AG264"/>
    <mergeCell ref="AH264:AI264"/>
    <mergeCell ref="B265:C265"/>
    <mergeCell ref="D265:E265"/>
    <mergeCell ref="F265:G265"/>
    <mergeCell ref="I265:J265"/>
    <mergeCell ref="K265:M265"/>
    <mergeCell ref="N265:O265"/>
    <mergeCell ref="P265:Q265"/>
    <mergeCell ref="R265:T265"/>
    <mergeCell ref="U265:V265"/>
    <mergeCell ref="W265:Y265"/>
    <mergeCell ref="Z265:AA265"/>
    <mergeCell ref="AB265:AC265"/>
    <mergeCell ref="AD265:AE265"/>
    <mergeCell ref="AF265:AG265"/>
    <mergeCell ref="AH265:AI265"/>
    <mergeCell ref="B266:C266"/>
    <mergeCell ref="D266:E266"/>
    <mergeCell ref="F266:G266"/>
    <mergeCell ref="I266:J266"/>
    <mergeCell ref="K266:M266"/>
    <mergeCell ref="N266:O266"/>
    <mergeCell ref="P266:Q266"/>
    <mergeCell ref="R266:T266"/>
    <mergeCell ref="U266:V266"/>
    <mergeCell ref="W266:Y266"/>
    <mergeCell ref="Z266:AA266"/>
    <mergeCell ref="AB266:AC266"/>
    <mergeCell ref="AD266:AE266"/>
    <mergeCell ref="AF266:AG266"/>
    <mergeCell ref="AH266:AI266"/>
    <mergeCell ref="B267:C267"/>
    <mergeCell ref="D267:E267"/>
    <mergeCell ref="F267:G267"/>
    <mergeCell ref="I267:J267"/>
    <mergeCell ref="K267:M267"/>
    <mergeCell ref="N267:O267"/>
    <mergeCell ref="P267:Q267"/>
    <mergeCell ref="R267:T267"/>
    <mergeCell ref="U267:V267"/>
    <mergeCell ref="W267:Y267"/>
    <mergeCell ref="Z267:AA267"/>
    <mergeCell ref="AB267:AC267"/>
    <mergeCell ref="AD267:AE267"/>
    <mergeCell ref="AF267:AG267"/>
    <mergeCell ref="AH267:AI267"/>
    <mergeCell ref="B268:C268"/>
    <mergeCell ref="D268:E268"/>
    <mergeCell ref="F268:G268"/>
    <mergeCell ref="I268:J268"/>
    <mergeCell ref="K268:M268"/>
    <mergeCell ref="N268:O268"/>
    <mergeCell ref="P268:Q268"/>
    <mergeCell ref="R268:T268"/>
    <mergeCell ref="U268:V268"/>
    <mergeCell ref="W268:Y268"/>
    <mergeCell ref="Z268:AA268"/>
    <mergeCell ref="AB268:AC268"/>
    <mergeCell ref="AD268:AE268"/>
    <mergeCell ref="AF268:AG268"/>
    <mergeCell ref="AH268:AI268"/>
    <mergeCell ref="B269:C269"/>
    <mergeCell ref="D269:E269"/>
    <mergeCell ref="F269:G269"/>
    <mergeCell ref="I269:J269"/>
    <mergeCell ref="K269:M269"/>
    <mergeCell ref="N269:O269"/>
    <mergeCell ref="P269:Q269"/>
    <mergeCell ref="R269:T269"/>
    <mergeCell ref="U269:V269"/>
    <mergeCell ref="W269:Y269"/>
    <mergeCell ref="Z269:AA269"/>
    <mergeCell ref="AB269:AC269"/>
    <mergeCell ref="AD269:AE269"/>
    <mergeCell ref="AF269:AG269"/>
    <mergeCell ref="AH269:AI269"/>
    <mergeCell ref="B270:C270"/>
    <mergeCell ref="D270:E270"/>
    <mergeCell ref="F270:G270"/>
    <mergeCell ref="I270:J270"/>
    <mergeCell ref="K270:M270"/>
    <mergeCell ref="N270:O270"/>
    <mergeCell ref="P270:Q270"/>
    <mergeCell ref="R270:T270"/>
    <mergeCell ref="U270:V270"/>
    <mergeCell ref="W270:Y270"/>
    <mergeCell ref="Z270:AA270"/>
    <mergeCell ref="AB270:AC270"/>
    <mergeCell ref="AD270:AE270"/>
    <mergeCell ref="AF270:AG270"/>
    <mergeCell ref="AH270:AI270"/>
    <mergeCell ref="B271:C271"/>
    <mergeCell ref="D271:E271"/>
    <mergeCell ref="F271:G271"/>
    <mergeCell ref="I271:J271"/>
    <mergeCell ref="K271:M271"/>
    <mergeCell ref="N271:O271"/>
    <mergeCell ref="P271:Q271"/>
    <mergeCell ref="R271:T271"/>
    <mergeCell ref="U271:V271"/>
    <mergeCell ref="W271:Y271"/>
    <mergeCell ref="Z271:AA271"/>
    <mergeCell ref="AB271:AC271"/>
    <mergeCell ref="AD271:AE271"/>
    <mergeCell ref="AF271:AG271"/>
    <mergeCell ref="AH271:AI271"/>
    <mergeCell ref="B272:C272"/>
    <mergeCell ref="D272:E272"/>
    <mergeCell ref="F272:G272"/>
    <mergeCell ref="I272:J272"/>
    <mergeCell ref="K272:M272"/>
    <mergeCell ref="N272:O272"/>
    <mergeCell ref="P272:Q272"/>
    <mergeCell ref="R272:T272"/>
    <mergeCell ref="U272:V272"/>
    <mergeCell ref="W272:Y272"/>
    <mergeCell ref="Z272:AA272"/>
    <mergeCell ref="AB272:AC272"/>
    <mergeCell ref="AD272:AE272"/>
    <mergeCell ref="AF272:AG272"/>
    <mergeCell ref="AH272:AI272"/>
    <mergeCell ref="B273:C273"/>
    <mergeCell ref="D273:E273"/>
    <mergeCell ref="F273:G273"/>
    <mergeCell ref="I273:J273"/>
    <mergeCell ref="K273:M273"/>
    <mergeCell ref="N273:O273"/>
    <mergeCell ref="P273:Q273"/>
    <mergeCell ref="R273:T273"/>
    <mergeCell ref="U273:V273"/>
    <mergeCell ref="W273:Y273"/>
    <mergeCell ref="Z273:AA273"/>
    <mergeCell ref="AB273:AC273"/>
    <mergeCell ref="AD273:AE273"/>
    <mergeCell ref="AF273:AG273"/>
    <mergeCell ref="AH273:AI273"/>
    <mergeCell ref="B274:C274"/>
    <mergeCell ref="D274:E274"/>
    <mergeCell ref="F274:G274"/>
    <mergeCell ref="I274:J274"/>
    <mergeCell ref="K274:M274"/>
    <mergeCell ref="N274:O274"/>
    <mergeCell ref="P274:Q274"/>
    <mergeCell ref="R274:T274"/>
    <mergeCell ref="U274:V274"/>
    <mergeCell ref="W274:Y274"/>
    <mergeCell ref="Z274:AA274"/>
    <mergeCell ref="AB274:AC274"/>
    <mergeCell ref="AD274:AE274"/>
    <mergeCell ref="AF274:AG274"/>
    <mergeCell ref="AH274:AI274"/>
    <mergeCell ref="B275:C275"/>
    <mergeCell ref="D275:E275"/>
    <mergeCell ref="F275:G275"/>
    <mergeCell ref="I275:J275"/>
    <mergeCell ref="K275:M275"/>
    <mergeCell ref="N275:O275"/>
    <mergeCell ref="P275:Q275"/>
    <mergeCell ref="R275:T275"/>
    <mergeCell ref="U275:V275"/>
    <mergeCell ref="W275:Y275"/>
    <mergeCell ref="Z275:AA275"/>
    <mergeCell ref="AB275:AC275"/>
    <mergeCell ref="AD275:AE275"/>
    <mergeCell ref="AF275:AG275"/>
    <mergeCell ref="AH275:AI275"/>
    <mergeCell ref="B276:C276"/>
    <mergeCell ref="D276:E276"/>
    <mergeCell ref="F276:G276"/>
    <mergeCell ref="I276:J276"/>
    <mergeCell ref="K276:M276"/>
    <mergeCell ref="N276:O276"/>
    <mergeCell ref="P276:Q276"/>
    <mergeCell ref="R276:T276"/>
    <mergeCell ref="U276:V276"/>
    <mergeCell ref="W276:Y276"/>
    <mergeCell ref="Z276:AA276"/>
    <mergeCell ref="AB276:AC276"/>
    <mergeCell ref="AD276:AE276"/>
    <mergeCell ref="AF276:AG276"/>
    <mergeCell ref="AH276:AI276"/>
    <mergeCell ref="B277:C277"/>
    <mergeCell ref="D277:E277"/>
    <mergeCell ref="F277:G277"/>
    <mergeCell ref="I277:J277"/>
    <mergeCell ref="K277:M277"/>
    <mergeCell ref="N277:O277"/>
    <mergeCell ref="P277:Q277"/>
    <mergeCell ref="R277:T277"/>
    <mergeCell ref="U277:V277"/>
    <mergeCell ref="W277:Y277"/>
    <mergeCell ref="Z277:AA277"/>
    <mergeCell ref="AB277:AC277"/>
    <mergeCell ref="AD277:AE277"/>
    <mergeCell ref="AF277:AG277"/>
    <mergeCell ref="AH277:AI277"/>
    <mergeCell ref="B278:C278"/>
    <mergeCell ref="D278:E278"/>
    <mergeCell ref="F278:G278"/>
    <mergeCell ref="I278:J278"/>
    <mergeCell ref="K278:M278"/>
    <mergeCell ref="N278:O278"/>
    <mergeCell ref="P278:Q278"/>
    <mergeCell ref="R278:T278"/>
    <mergeCell ref="U278:V278"/>
    <mergeCell ref="W278:Y278"/>
    <mergeCell ref="Z278:AA278"/>
    <mergeCell ref="AB278:AC278"/>
    <mergeCell ref="AD278:AE278"/>
    <mergeCell ref="AF278:AG278"/>
    <mergeCell ref="AH278:AI278"/>
    <mergeCell ref="B279:C279"/>
    <mergeCell ref="D279:E279"/>
    <mergeCell ref="F279:G279"/>
    <mergeCell ref="I279:J279"/>
    <mergeCell ref="K279:M279"/>
    <mergeCell ref="N279:O279"/>
    <mergeCell ref="P279:Q279"/>
    <mergeCell ref="R279:T279"/>
    <mergeCell ref="U279:V279"/>
    <mergeCell ref="W279:Y279"/>
    <mergeCell ref="Z279:AA279"/>
    <mergeCell ref="AB279:AC279"/>
    <mergeCell ref="AD279:AE279"/>
    <mergeCell ref="AF279:AG279"/>
    <mergeCell ref="AH279:AI279"/>
    <mergeCell ref="B280:C280"/>
    <mergeCell ref="D280:E280"/>
    <mergeCell ref="F280:G280"/>
    <mergeCell ref="I280:J280"/>
    <mergeCell ref="K280:M280"/>
    <mergeCell ref="N280:O280"/>
    <mergeCell ref="P280:Q280"/>
    <mergeCell ref="R280:T280"/>
    <mergeCell ref="U280:V280"/>
    <mergeCell ref="W280:Y280"/>
    <mergeCell ref="Z280:AA280"/>
    <mergeCell ref="AB280:AC280"/>
    <mergeCell ref="AD280:AE280"/>
    <mergeCell ref="AF280:AG280"/>
    <mergeCell ref="AH280:AI280"/>
    <mergeCell ref="B281:C281"/>
    <mergeCell ref="D281:E281"/>
    <mergeCell ref="F281:G281"/>
    <mergeCell ref="I281:J281"/>
    <mergeCell ref="K281:M281"/>
    <mergeCell ref="N281:O281"/>
    <mergeCell ref="P281:Q281"/>
    <mergeCell ref="R281:T281"/>
    <mergeCell ref="U281:V281"/>
    <mergeCell ref="W281:Y281"/>
    <mergeCell ref="Z281:AA281"/>
    <mergeCell ref="AB281:AC281"/>
    <mergeCell ref="AD281:AE281"/>
    <mergeCell ref="AF281:AG281"/>
    <mergeCell ref="AH281:AI281"/>
    <mergeCell ref="B282:C282"/>
    <mergeCell ref="D282:E282"/>
    <mergeCell ref="F282:G282"/>
    <mergeCell ref="I282:J282"/>
    <mergeCell ref="K282:M282"/>
    <mergeCell ref="N282:O282"/>
    <mergeCell ref="P282:Q282"/>
    <mergeCell ref="R282:T282"/>
    <mergeCell ref="U282:V282"/>
    <mergeCell ref="W282:Y282"/>
    <mergeCell ref="Z282:AA282"/>
    <mergeCell ref="AB282:AC282"/>
    <mergeCell ref="AD282:AE282"/>
    <mergeCell ref="AF282:AG282"/>
    <mergeCell ref="AH282:AI282"/>
    <mergeCell ref="B283:C283"/>
    <mergeCell ref="D283:E283"/>
    <mergeCell ref="F283:G283"/>
    <mergeCell ref="I283:J283"/>
    <mergeCell ref="K283:M283"/>
    <mergeCell ref="N283:O283"/>
    <mergeCell ref="P283:Q283"/>
    <mergeCell ref="R283:T283"/>
    <mergeCell ref="U283:V283"/>
    <mergeCell ref="W283:Y283"/>
    <mergeCell ref="Z283:AA283"/>
    <mergeCell ref="AB283:AC283"/>
    <mergeCell ref="AD283:AE283"/>
    <mergeCell ref="AF283:AG283"/>
    <mergeCell ref="AH283:AI283"/>
    <mergeCell ref="B284:C284"/>
    <mergeCell ref="D284:E284"/>
    <mergeCell ref="F284:G284"/>
    <mergeCell ref="I284:J284"/>
    <mergeCell ref="K284:M284"/>
    <mergeCell ref="N284:O284"/>
    <mergeCell ref="P284:Q284"/>
    <mergeCell ref="R284:T284"/>
    <mergeCell ref="U284:V284"/>
    <mergeCell ref="W284:Y284"/>
    <mergeCell ref="Z284:AA284"/>
    <mergeCell ref="AB284:AC284"/>
    <mergeCell ref="AD284:AE284"/>
    <mergeCell ref="AF284:AG284"/>
    <mergeCell ref="AH284:AI284"/>
    <mergeCell ref="B285:C285"/>
    <mergeCell ref="D285:E285"/>
    <mergeCell ref="F285:G285"/>
    <mergeCell ref="I285:J285"/>
    <mergeCell ref="K285:M285"/>
    <mergeCell ref="N285:O285"/>
    <mergeCell ref="P285:Q285"/>
    <mergeCell ref="R285:T285"/>
    <mergeCell ref="U285:V285"/>
    <mergeCell ref="W285:Y285"/>
    <mergeCell ref="Z285:AA285"/>
    <mergeCell ref="AB285:AC285"/>
    <mergeCell ref="AD285:AE285"/>
    <mergeCell ref="AF285:AG285"/>
    <mergeCell ref="AH285:AI285"/>
    <mergeCell ref="B286:C286"/>
    <mergeCell ref="D286:E286"/>
    <mergeCell ref="F286:G286"/>
    <mergeCell ref="I286:J286"/>
    <mergeCell ref="K286:M286"/>
    <mergeCell ref="N286:O286"/>
    <mergeCell ref="P286:Q286"/>
    <mergeCell ref="R286:T286"/>
    <mergeCell ref="U286:V286"/>
    <mergeCell ref="W286:Y286"/>
    <mergeCell ref="Z286:AA286"/>
    <mergeCell ref="AB286:AC286"/>
    <mergeCell ref="AD286:AE286"/>
    <mergeCell ref="AF286:AG286"/>
    <mergeCell ref="AH286:AI286"/>
    <mergeCell ref="B287:C287"/>
    <mergeCell ref="D287:E287"/>
    <mergeCell ref="F287:G287"/>
    <mergeCell ref="I287:J287"/>
    <mergeCell ref="K287:M287"/>
    <mergeCell ref="N287:O287"/>
    <mergeCell ref="P287:Q287"/>
    <mergeCell ref="R287:T287"/>
    <mergeCell ref="U287:V287"/>
    <mergeCell ref="W287:Y287"/>
    <mergeCell ref="Z287:AA287"/>
    <mergeCell ref="AB287:AC287"/>
    <mergeCell ref="AD287:AE287"/>
    <mergeCell ref="AF287:AG287"/>
    <mergeCell ref="AH287:AI287"/>
    <mergeCell ref="B288:C288"/>
    <mergeCell ref="D288:E288"/>
    <mergeCell ref="F288:G288"/>
    <mergeCell ref="I288:J288"/>
    <mergeCell ref="K288:M288"/>
    <mergeCell ref="N288:O288"/>
    <mergeCell ref="P288:Q288"/>
    <mergeCell ref="R288:T288"/>
    <mergeCell ref="U288:V288"/>
    <mergeCell ref="W288:Y288"/>
    <mergeCell ref="Z288:AA288"/>
    <mergeCell ref="AB288:AC288"/>
    <mergeCell ref="AD288:AE288"/>
    <mergeCell ref="AF288:AG288"/>
    <mergeCell ref="AH288:AI288"/>
    <mergeCell ref="B289:C289"/>
    <mergeCell ref="D289:E289"/>
    <mergeCell ref="F289:G289"/>
    <mergeCell ref="I289:J289"/>
    <mergeCell ref="K289:M289"/>
    <mergeCell ref="N289:O289"/>
    <mergeCell ref="P289:Q289"/>
    <mergeCell ref="R289:T289"/>
    <mergeCell ref="U289:V289"/>
    <mergeCell ref="W289:Y289"/>
    <mergeCell ref="Z289:AA289"/>
    <mergeCell ref="AB289:AC289"/>
    <mergeCell ref="AD289:AE289"/>
    <mergeCell ref="AF289:AG289"/>
    <mergeCell ref="AH289:AI289"/>
    <mergeCell ref="B290:C290"/>
    <mergeCell ref="D290:E290"/>
    <mergeCell ref="F290:G290"/>
    <mergeCell ref="I290:J290"/>
    <mergeCell ref="K290:M290"/>
    <mergeCell ref="N290:O290"/>
    <mergeCell ref="P290:Q290"/>
    <mergeCell ref="R290:T290"/>
    <mergeCell ref="U290:V290"/>
    <mergeCell ref="W290:Y290"/>
    <mergeCell ref="Z290:AA290"/>
    <mergeCell ref="AB290:AC290"/>
    <mergeCell ref="AD290:AE290"/>
    <mergeCell ref="AF290:AG290"/>
    <mergeCell ref="AH290:AI290"/>
    <mergeCell ref="B291:C291"/>
    <mergeCell ref="D291:E291"/>
    <mergeCell ref="F291:G291"/>
    <mergeCell ref="I291:J291"/>
    <mergeCell ref="K291:M291"/>
    <mergeCell ref="N291:O291"/>
    <mergeCell ref="P291:Q291"/>
    <mergeCell ref="R291:T291"/>
    <mergeCell ref="U291:V291"/>
    <mergeCell ref="W291:Y291"/>
    <mergeCell ref="Z291:AA291"/>
    <mergeCell ref="AB291:AC291"/>
    <mergeCell ref="AD291:AE291"/>
    <mergeCell ref="AF291:AG291"/>
    <mergeCell ref="AH291:AI291"/>
    <mergeCell ref="B292:C292"/>
    <mergeCell ref="D292:E292"/>
    <mergeCell ref="F292:G292"/>
    <mergeCell ref="I292:J292"/>
    <mergeCell ref="K292:M292"/>
    <mergeCell ref="N292:O292"/>
    <mergeCell ref="P292:Q292"/>
    <mergeCell ref="R292:T292"/>
    <mergeCell ref="U292:V292"/>
    <mergeCell ref="W292:Y292"/>
    <mergeCell ref="Z292:AA292"/>
    <mergeCell ref="AB292:AC292"/>
    <mergeCell ref="AD292:AE292"/>
    <mergeCell ref="AF292:AG292"/>
    <mergeCell ref="AH292:AI292"/>
    <mergeCell ref="B293:C293"/>
    <mergeCell ref="D293:E293"/>
    <mergeCell ref="F293:G293"/>
    <mergeCell ref="I293:J293"/>
    <mergeCell ref="K293:M293"/>
    <mergeCell ref="N293:O293"/>
    <mergeCell ref="P293:Q293"/>
    <mergeCell ref="R293:T293"/>
    <mergeCell ref="U293:V293"/>
    <mergeCell ref="W293:Y293"/>
    <mergeCell ref="Z293:AA293"/>
    <mergeCell ref="AB293:AC293"/>
    <mergeCell ref="AD293:AE293"/>
    <mergeCell ref="AF293:AG293"/>
    <mergeCell ref="AH293:AI293"/>
    <mergeCell ref="B294:C294"/>
    <mergeCell ref="D294:E294"/>
    <mergeCell ref="F294:G294"/>
    <mergeCell ref="I294:J294"/>
    <mergeCell ref="K294:M294"/>
    <mergeCell ref="N294:O294"/>
    <mergeCell ref="P294:Q294"/>
    <mergeCell ref="R294:T294"/>
    <mergeCell ref="U294:V294"/>
    <mergeCell ref="W294:Y294"/>
    <mergeCell ref="Z294:AA294"/>
    <mergeCell ref="AB294:AC294"/>
    <mergeCell ref="AD294:AE294"/>
    <mergeCell ref="AF294:AG294"/>
    <mergeCell ref="AH294:AI294"/>
    <mergeCell ref="B295:C295"/>
    <mergeCell ref="D295:E295"/>
    <mergeCell ref="F295:G295"/>
    <mergeCell ref="I295:J295"/>
    <mergeCell ref="K295:M295"/>
    <mergeCell ref="N295:O295"/>
    <mergeCell ref="P295:Q295"/>
    <mergeCell ref="R295:T295"/>
    <mergeCell ref="U295:V295"/>
    <mergeCell ref="W295:Y295"/>
    <mergeCell ref="Z295:AA295"/>
    <mergeCell ref="AB295:AC295"/>
    <mergeCell ref="AD295:AE295"/>
    <mergeCell ref="AF295:AG295"/>
    <mergeCell ref="AH295:AI295"/>
    <mergeCell ref="B296:C296"/>
    <mergeCell ref="D296:E296"/>
    <mergeCell ref="F296:G296"/>
    <mergeCell ref="I296:J296"/>
    <mergeCell ref="K296:M296"/>
    <mergeCell ref="N296:O296"/>
    <mergeCell ref="P296:Q296"/>
    <mergeCell ref="R296:T296"/>
    <mergeCell ref="U296:V296"/>
    <mergeCell ref="W296:Y296"/>
    <mergeCell ref="Z296:AA296"/>
    <mergeCell ref="AB296:AC296"/>
    <mergeCell ref="AD296:AE296"/>
    <mergeCell ref="AF296:AG296"/>
    <mergeCell ref="AH296:AI296"/>
    <mergeCell ref="B297:C297"/>
    <mergeCell ref="D297:E297"/>
    <mergeCell ref="F297:G297"/>
    <mergeCell ref="I297:J297"/>
    <mergeCell ref="K297:M297"/>
    <mergeCell ref="N297:O297"/>
    <mergeCell ref="P297:Q297"/>
    <mergeCell ref="R297:T297"/>
    <mergeCell ref="U297:V297"/>
    <mergeCell ref="W297:Y297"/>
    <mergeCell ref="Z297:AA297"/>
    <mergeCell ref="AB297:AC297"/>
    <mergeCell ref="AD297:AE297"/>
    <mergeCell ref="AF297:AG297"/>
    <mergeCell ref="AH297:AI297"/>
    <mergeCell ref="B298:C298"/>
    <mergeCell ref="D298:E298"/>
    <mergeCell ref="F298:G298"/>
    <mergeCell ref="I298:J298"/>
    <mergeCell ref="K298:M298"/>
    <mergeCell ref="N298:O298"/>
    <mergeCell ref="P298:Q298"/>
    <mergeCell ref="R298:T298"/>
    <mergeCell ref="U298:V298"/>
    <mergeCell ref="W298:Y298"/>
    <mergeCell ref="Z298:AA298"/>
    <mergeCell ref="AB298:AC298"/>
    <mergeCell ref="AD298:AE298"/>
    <mergeCell ref="AF298:AG298"/>
    <mergeCell ref="AH298:AI298"/>
    <mergeCell ref="B299:C299"/>
    <mergeCell ref="D299:E299"/>
    <mergeCell ref="F299:G299"/>
    <mergeCell ref="I299:J299"/>
    <mergeCell ref="K299:M299"/>
    <mergeCell ref="N299:O299"/>
    <mergeCell ref="P299:Q299"/>
    <mergeCell ref="R299:T299"/>
    <mergeCell ref="U299:V299"/>
    <mergeCell ref="W299:Y299"/>
    <mergeCell ref="Z299:AA299"/>
    <mergeCell ref="AB299:AC299"/>
    <mergeCell ref="AD299:AE299"/>
    <mergeCell ref="AF299:AG299"/>
    <mergeCell ref="AH299:AI299"/>
    <mergeCell ref="B300:C300"/>
    <mergeCell ref="D300:E300"/>
    <mergeCell ref="F300:G300"/>
    <mergeCell ref="I300:J300"/>
    <mergeCell ref="K300:M300"/>
    <mergeCell ref="N300:O300"/>
    <mergeCell ref="P300:Q300"/>
    <mergeCell ref="R300:T300"/>
    <mergeCell ref="U300:V300"/>
    <mergeCell ref="W300:Y300"/>
    <mergeCell ref="Z300:AA300"/>
    <mergeCell ref="AB300:AC300"/>
    <mergeCell ref="AD300:AE300"/>
    <mergeCell ref="AF300:AG300"/>
    <mergeCell ref="AH300:AI300"/>
    <mergeCell ref="B301:C301"/>
    <mergeCell ref="D301:E301"/>
    <mergeCell ref="F301:G301"/>
    <mergeCell ref="I301:J301"/>
    <mergeCell ref="K301:M301"/>
    <mergeCell ref="N301:O301"/>
    <mergeCell ref="P301:Q301"/>
    <mergeCell ref="R301:T301"/>
    <mergeCell ref="U301:V301"/>
    <mergeCell ref="W301:Y301"/>
    <mergeCell ref="Z301:AA301"/>
    <mergeCell ref="AB301:AC301"/>
    <mergeCell ref="AD301:AE301"/>
    <mergeCell ref="AF301:AG301"/>
    <mergeCell ref="AH301:AI301"/>
    <mergeCell ref="B302:C302"/>
    <mergeCell ref="D302:E302"/>
    <mergeCell ref="F302:G302"/>
    <mergeCell ref="I302:J302"/>
    <mergeCell ref="K302:M302"/>
    <mergeCell ref="N302:O302"/>
    <mergeCell ref="P302:Q302"/>
    <mergeCell ref="R302:T302"/>
    <mergeCell ref="U302:V302"/>
    <mergeCell ref="W302:Y302"/>
    <mergeCell ref="Z302:AA302"/>
    <mergeCell ref="AB302:AC302"/>
    <mergeCell ref="AD302:AE302"/>
    <mergeCell ref="AF302:AG302"/>
    <mergeCell ref="AH302:AI302"/>
    <mergeCell ref="B303:C303"/>
    <mergeCell ref="D303:E303"/>
    <mergeCell ref="F303:G303"/>
    <mergeCell ref="I303:J303"/>
    <mergeCell ref="K303:M303"/>
    <mergeCell ref="N303:O303"/>
    <mergeCell ref="P303:Q303"/>
    <mergeCell ref="R303:T303"/>
    <mergeCell ref="U303:V303"/>
    <mergeCell ref="W303:Y303"/>
    <mergeCell ref="Z303:AA303"/>
    <mergeCell ref="AB303:AC303"/>
    <mergeCell ref="AD303:AE303"/>
    <mergeCell ref="AF303:AG303"/>
    <mergeCell ref="AH303:AI303"/>
    <mergeCell ref="B304:C304"/>
    <mergeCell ref="D304:E304"/>
    <mergeCell ref="F304:G304"/>
    <mergeCell ref="I304:J304"/>
    <mergeCell ref="K304:M304"/>
    <mergeCell ref="N304:O304"/>
    <mergeCell ref="P304:Q304"/>
    <mergeCell ref="R304:T304"/>
    <mergeCell ref="U304:V304"/>
    <mergeCell ref="W304:Y304"/>
    <mergeCell ref="Z304:AA304"/>
    <mergeCell ref="AB304:AC304"/>
    <mergeCell ref="AD304:AE304"/>
    <mergeCell ref="AF304:AG304"/>
    <mergeCell ref="AH304:AI304"/>
    <mergeCell ref="B305:C305"/>
    <mergeCell ref="D305:E305"/>
    <mergeCell ref="F305:G305"/>
    <mergeCell ref="I305:J305"/>
    <mergeCell ref="K305:M305"/>
    <mergeCell ref="N305:O305"/>
    <mergeCell ref="P305:Q305"/>
    <mergeCell ref="R305:T305"/>
    <mergeCell ref="U305:V305"/>
    <mergeCell ref="W305:Y305"/>
    <mergeCell ref="Z305:AA305"/>
    <mergeCell ref="AB305:AC305"/>
    <mergeCell ref="AD305:AE305"/>
    <mergeCell ref="AF305:AG305"/>
    <mergeCell ref="AH305:AI305"/>
    <mergeCell ref="B306:C306"/>
    <mergeCell ref="D306:E306"/>
    <mergeCell ref="F306:G306"/>
    <mergeCell ref="I306:J306"/>
    <mergeCell ref="K306:M306"/>
    <mergeCell ref="N306:O306"/>
    <mergeCell ref="P306:Q306"/>
    <mergeCell ref="R306:T306"/>
    <mergeCell ref="U306:V306"/>
    <mergeCell ref="W306:Y306"/>
    <mergeCell ref="Z306:AA306"/>
    <mergeCell ref="AB306:AC306"/>
    <mergeCell ref="AD306:AE306"/>
    <mergeCell ref="AF306:AG306"/>
    <mergeCell ref="AH306:AI306"/>
    <mergeCell ref="B307:C307"/>
    <mergeCell ref="D307:E307"/>
    <mergeCell ref="F307:G307"/>
    <mergeCell ref="I307:J307"/>
    <mergeCell ref="K307:M307"/>
    <mergeCell ref="N307:O307"/>
    <mergeCell ref="P307:Q307"/>
    <mergeCell ref="R307:T307"/>
    <mergeCell ref="U307:V307"/>
    <mergeCell ref="W307:Y307"/>
    <mergeCell ref="Z307:AA307"/>
    <mergeCell ref="AB307:AC307"/>
    <mergeCell ref="AD307:AE307"/>
    <mergeCell ref="AF307:AG307"/>
    <mergeCell ref="AH307:AI307"/>
    <mergeCell ref="B308:C308"/>
    <mergeCell ref="D308:E308"/>
    <mergeCell ref="F308:G308"/>
    <mergeCell ref="I308:J308"/>
    <mergeCell ref="K308:M308"/>
    <mergeCell ref="N308:O308"/>
    <mergeCell ref="P308:Q308"/>
    <mergeCell ref="R308:T308"/>
    <mergeCell ref="U308:V308"/>
    <mergeCell ref="W308:Y308"/>
    <mergeCell ref="Z308:AA308"/>
    <mergeCell ref="AB308:AC308"/>
    <mergeCell ref="AD308:AE308"/>
    <mergeCell ref="AF308:AG308"/>
    <mergeCell ref="AH308:AI308"/>
    <mergeCell ref="B309:C309"/>
    <mergeCell ref="D309:E309"/>
    <mergeCell ref="F309:G309"/>
    <mergeCell ref="I309:J309"/>
    <mergeCell ref="K309:M309"/>
    <mergeCell ref="N309:O309"/>
    <mergeCell ref="P309:Q309"/>
    <mergeCell ref="R309:T309"/>
    <mergeCell ref="U309:V309"/>
    <mergeCell ref="W309:Y309"/>
    <mergeCell ref="Z309:AA309"/>
    <mergeCell ref="AB309:AC309"/>
    <mergeCell ref="AD309:AE309"/>
    <mergeCell ref="AF309:AG309"/>
    <mergeCell ref="AH309:AI309"/>
    <mergeCell ref="B310:C310"/>
    <mergeCell ref="D310:E310"/>
    <mergeCell ref="F310:G310"/>
    <mergeCell ref="I310:J310"/>
    <mergeCell ref="K310:M310"/>
    <mergeCell ref="N310:O310"/>
    <mergeCell ref="P310:Q310"/>
    <mergeCell ref="R310:T310"/>
    <mergeCell ref="U310:V310"/>
    <mergeCell ref="W310:Y310"/>
    <mergeCell ref="Z310:AA310"/>
    <mergeCell ref="AB310:AC310"/>
    <mergeCell ref="AD310:AE310"/>
    <mergeCell ref="AF310:AG310"/>
    <mergeCell ref="AH310:AI310"/>
    <mergeCell ref="B311:C311"/>
    <mergeCell ref="D311:E311"/>
    <mergeCell ref="F311:G311"/>
    <mergeCell ref="I311:J311"/>
    <mergeCell ref="K311:M311"/>
    <mergeCell ref="N311:O311"/>
    <mergeCell ref="P311:Q311"/>
    <mergeCell ref="R311:T311"/>
    <mergeCell ref="U311:V311"/>
    <mergeCell ref="W311:Y311"/>
    <mergeCell ref="Z311:AA311"/>
    <mergeCell ref="AB311:AC311"/>
    <mergeCell ref="AD311:AE311"/>
    <mergeCell ref="AF311:AG311"/>
    <mergeCell ref="AH311:AI311"/>
    <mergeCell ref="B312:C312"/>
    <mergeCell ref="D312:E312"/>
    <mergeCell ref="F312:G312"/>
    <mergeCell ref="I312:J312"/>
    <mergeCell ref="K312:M312"/>
    <mergeCell ref="N312:O312"/>
    <mergeCell ref="P312:Q312"/>
    <mergeCell ref="R312:T312"/>
    <mergeCell ref="U312:V312"/>
    <mergeCell ref="W312:Y312"/>
    <mergeCell ref="Z312:AA312"/>
    <mergeCell ref="AB312:AC312"/>
    <mergeCell ref="AD312:AE312"/>
    <mergeCell ref="AF312:AG312"/>
    <mergeCell ref="AH312:AI312"/>
    <mergeCell ref="B313:C313"/>
    <mergeCell ref="D313:E313"/>
    <mergeCell ref="F313:G313"/>
    <mergeCell ref="I313:J313"/>
    <mergeCell ref="K313:M313"/>
    <mergeCell ref="N313:O313"/>
    <mergeCell ref="P313:Q313"/>
    <mergeCell ref="R313:T313"/>
    <mergeCell ref="U313:V313"/>
    <mergeCell ref="W313:Y313"/>
    <mergeCell ref="Z313:AA313"/>
    <mergeCell ref="AB313:AC313"/>
    <mergeCell ref="AD313:AE313"/>
    <mergeCell ref="AF313:AG313"/>
    <mergeCell ref="AH313:AI313"/>
    <mergeCell ref="B314:C314"/>
    <mergeCell ref="D314:E314"/>
    <mergeCell ref="F314:G314"/>
    <mergeCell ref="I314:J314"/>
    <mergeCell ref="K314:M314"/>
    <mergeCell ref="N314:O314"/>
    <mergeCell ref="P314:Q314"/>
    <mergeCell ref="R314:T314"/>
    <mergeCell ref="U314:V314"/>
    <mergeCell ref="W314:Y314"/>
    <mergeCell ref="Z314:AA314"/>
    <mergeCell ref="AB314:AC314"/>
    <mergeCell ref="AD314:AE314"/>
    <mergeCell ref="AF314:AG314"/>
    <mergeCell ref="AH314:AI314"/>
    <mergeCell ref="B315:C315"/>
    <mergeCell ref="D315:E315"/>
    <mergeCell ref="F315:G315"/>
    <mergeCell ref="I315:J315"/>
    <mergeCell ref="K315:M315"/>
    <mergeCell ref="N315:O315"/>
    <mergeCell ref="P315:Q315"/>
    <mergeCell ref="R315:T315"/>
    <mergeCell ref="U315:V315"/>
    <mergeCell ref="W315:Y315"/>
    <mergeCell ref="Z315:AA315"/>
    <mergeCell ref="AB315:AC315"/>
    <mergeCell ref="AD315:AE315"/>
    <mergeCell ref="AF315:AG315"/>
    <mergeCell ref="AH315:AI315"/>
    <mergeCell ref="B316:C316"/>
    <mergeCell ref="D316:E316"/>
    <mergeCell ref="F316:G316"/>
    <mergeCell ref="I316:J316"/>
    <mergeCell ref="K316:M316"/>
    <mergeCell ref="N316:O316"/>
    <mergeCell ref="P316:Q316"/>
    <mergeCell ref="R316:T316"/>
    <mergeCell ref="U316:V316"/>
    <mergeCell ref="W316:Y316"/>
    <mergeCell ref="Z316:AA316"/>
    <mergeCell ref="AB316:AC316"/>
    <mergeCell ref="AD316:AE316"/>
    <mergeCell ref="AF316:AG316"/>
    <mergeCell ref="AH316:AI316"/>
    <mergeCell ref="B317:C317"/>
    <mergeCell ref="D317:E317"/>
    <mergeCell ref="F317:G317"/>
    <mergeCell ref="I317:J317"/>
    <mergeCell ref="K317:M317"/>
    <mergeCell ref="N317:O317"/>
    <mergeCell ref="P317:Q317"/>
    <mergeCell ref="R317:T317"/>
    <mergeCell ref="U317:V317"/>
    <mergeCell ref="W317:Y317"/>
    <mergeCell ref="Z317:AA317"/>
    <mergeCell ref="AB317:AC317"/>
    <mergeCell ref="AD317:AE317"/>
    <mergeCell ref="AF317:AG317"/>
    <mergeCell ref="AH317:AI317"/>
    <mergeCell ref="B318:C318"/>
    <mergeCell ref="D318:E318"/>
    <mergeCell ref="F318:G318"/>
    <mergeCell ref="I318:J318"/>
    <mergeCell ref="K318:M318"/>
    <mergeCell ref="N318:O318"/>
    <mergeCell ref="P318:Q318"/>
    <mergeCell ref="R318:T318"/>
    <mergeCell ref="U318:V318"/>
    <mergeCell ref="W318:Y318"/>
    <mergeCell ref="Z318:AA318"/>
    <mergeCell ref="AB318:AC318"/>
    <mergeCell ref="AD318:AE318"/>
    <mergeCell ref="AF318:AG318"/>
    <mergeCell ref="AH318:AI318"/>
    <mergeCell ref="B319:C319"/>
    <mergeCell ref="D319:E319"/>
    <mergeCell ref="F319:G319"/>
    <mergeCell ref="I319:J319"/>
    <mergeCell ref="K319:M319"/>
    <mergeCell ref="N319:O319"/>
    <mergeCell ref="P319:Q319"/>
    <mergeCell ref="R319:T319"/>
    <mergeCell ref="U319:V319"/>
    <mergeCell ref="W319:Y319"/>
    <mergeCell ref="Z319:AA319"/>
    <mergeCell ref="AB319:AC319"/>
    <mergeCell ref="AD319:AE319"/>
    <mergeCell ref="AF319:AG319"/>
    <mergeCell ref="AH319:AI319"/>
    <mergeCell ref="B320:C320"/>
    <mergeCell ref="D320:E320"/>
    <mergeCell ref="F320:G320"/>
    <mergeCell ref="I320:J320"/>
    <mergeCell ref="K320:M320"/>
    <mergeCell ref="N320:O320"/>
    <mergeCell ref="P320:Q320"/>
    <mergeCell ref="R320:T320"/>
    <mergeCell ref="U320:V320"/>
    <mergeCell ref="W320:Y320"/>
    <mergeCell ref="Z320:AA320"/>
    <mergeCell ref="AB320:AC320"/>
    <mergeCell ref="AD320:AE320"/>
    <mergeCell ref="AF320:AG320"/>
    <mergeCell ref="AH320:AI320"/>
    <mergeCell ref="B321:C321"/>
    <mergeCell ref="D321:E321"/>
    <mergeCell ref="F321:G321"/>
    <mergeCell ref="I321:J321"/>
    <mergeCell ref="K321:M321"/>
    <mergeCell ref="N321:O321"/>
    <mergeCell ref="P321:Q321"/>
    <mergeCell ref="R321:T321"/>
    <mergeCell ref="U321:V321"/>
    <mergeCell ref="W321:Y321"/>
    <mergeCell ref="Z321:AA321"/>
    <mergeCell ref="AB321:AC321"/>
    <mergeCell ref="AD321:AE321"/>
    <mergeCell ref="AF321:AG321"/>
    <mergeCell ref="AH321:AI321"/>
    <mergeCell ref="B322:C322"/>
    <mergeCell ref="D322:E322"/>
    <mergeCell ref="F322:G322"/>
    <mergeCell ref="I322:J322"/>
    <mergeCell ref="K322:M322"/>
    <mergeCell ref="N322:O322"/>
    <mergeCell ref="P322:Q322"/>
    <mergeCell ref="R322:T322"/>
    <mergeCell ref="U322:V322"/>
    <mergeCell ref="W322:Y322"/>
    <mergeCell ref="Z322:AA322"/>
    <mergeCell ref="AB322:AC322"/>
    <mergeCell ref="AD322:AE322"/>
    <mergeCell ref="AF322:AG322"/>
    <mergeCell ref="AH322:AI322"/>
    <mergeCell ref="B323:C323"/>
    <mergeCell ref="D323:E323"/>
    <mergeCell ref="F323:G323"/>
    <mergeCell ref="I323:J323"/>
    <mergeCell ref="K323:M323"/>
    <mergeCell ref="N323:O323"/>
    <mergeCell ref="P323:Q323"/>
    <mergeCell ref="R323:T323"/>
    <mergeCell ref="U323:V323"/>
    <mergeCell ref="W323:Y323"/>
    <mergeCell ref="Z323:AA323"/>
    <mergeCell ref="AB323:AC323"/>
    <mergeCell ref="AD323:AE323"/>
    <mergeCell ref="AF323:AG323"/>
    <mergeCell ref="AH323:AI323"/>
    <mergeCell ref="B324:C324"/>
    <mergeCell ref="D324:E324"/>
    <mergeCell ref="F324:G324"/>
    <mergeCell ref="I324:J324"/>
    <mergeCell ref="K324:M324"/>
    <mergeCell ref="N324:O324"/>
    <mergeCell ref="P324:Q324"/>
    <mergeCell ref="R324:T324"/>
    <mergeCell ref="U324:V324"/>
    <mergeCell ref="W324:Y324"/>
    <mergeCell ref="Z324:AA324"/>
    <mergeCell ref="AB324:AC324"/>
    <mergeCell ref="AD324:AE324"/>
    <mergeCell ref="AF324:AG324"/>
    <mergeCell ref="AH324:AI324"/>
    <mergeCell ref="B325:C325"/>
    <mergeCell ref="D325:E325"/>
    <mergeCell ref="F325:G325"/>
    <mergeCell ref="I325:J325"/>
    <mergeCell ref="K325:M325"/>
    <mergeCell ref="N325:O325"/>
    <mergeCell ref="P325:Q325"/>
    <mergeCell ref="R325:T325"/>
    <mergeCell ref="U325:V325"/>
    <mergeCell ref="W325:Y325"/>
    <mergeCell ref="Z325:AA325"/>
    <mergeCell ref="AB325:AC325"/>
    <mergeCell ref="AD325:AE325"/>
    <mergeCell ref="AF325:AG325"/>
    <mergeCell ref="AH325:AI325"/>
    <mergeCell ref="B326:C326"/>
    <mergeCell ref="D326:E326"/>
    <mergeCell ref="F326:G326"/>
    <mergeCell ref="I326:J326"/>
    <mergeCell ref="K326:M326"/>
    <mergeCell ref="N326:O326"/>
    <mergeCell ref="P326:Q326"/>
    <mergeCell ref="R326:T326"/>
    <mergeCell ref="U326:V326"/>
    <mergeCell ref="W326:Y326"/>
    <mergeCell ref="Z326:AA326"/>
    <mergeCell ref="AB326:AC326"/>
    <mergeCell ref="AD326:AE326"/>
    <mergeCell ref="AF326:AG326"/>
    <mergeCell ref="AH326:AI326"/>
    <mergeCell ref="B327:C327"/>
    <mergeCell ref="D327:E327"/>
    <mergeCell ref="F327:G327"/>
    <mergeCell ref="I327:J327"/>
    <mergeCell ref="K327:M327"/>
    <mergeCell ref="N327:O327"/>
    <mergeCell ref="P327:Q327"/>
    <mergeCell ref="R327:T327"/>
    <mergeCell ref="U327:V327"/>
    <mergeCell ref="W327:Y327"/>
    <mergeCell ref="Z327:AA327"/>
    <mergeCell ref="AB327:AC327"/>
    <mergeCell ref="AD327:AE327"/>
    <mergeCell ref="AF327:AG327"/>
    <mergeCell ref="AH327:AI327"/>
    <mergeCell ref="B328:C328"/>
    <mergeCell ref="D328:E328"/>
    <mergeCell ref="F328:G328"/>
    <mergeCell ref="I328:J328"/>
    <mergeCell ref="K328:M328"/>
    <mergeCell ref="N328:O328"/>
    <mergeCell ref="P328:Q328"/>
    <mergeCell ref="R328:T328"/>
    <mergeCell ref="U328:V328"/>
    <mergeCell ref="W328:Y328"/>
    <mergeCell ref="Z328:AA328"/>
    <mergeCell ref="AB328:AC328"/>
    <mergeCell ref="AD328:AE328"/>
    <mergeCell ref="AF328:AG328"/>
    <mergeCell ref="AH328:AI328"/>
    <mergeCell ref="B329:C329"/>
    <mergeCell ref="D329:E329"/>
    <mergeCell ref="F329:G329"/>
    <mergeCell ref="I329:J329"/>
    <mergeCell ref="K329:M329"/>
    <mergeCell ref="N329:O329"/>
    <mergeCell ref="P329:Q329"/>
    <mergeCell ref="R329:T329"/>
    <mergeCell ref="U329:V329"/>
    <mergeCell ref="W329:Y329"/>
    <mergeCell ref="Z329:AA329"/>
    <mergeCell ref="AB329:AC329"/>
    <mergeCell ref="AD329:AE329"/>
    <mergeCell ref="AF329:AG329"/>
    <mergeCell ref="AH329:AI329"/>
    <mergeCell ref="B330:C330"/>
    <mergeCell ref="D330:E330"/>
    <mergeCell ref="F330:G330"/>
    <mergeCell ref="I330:J330"/>
    <mergeCell ref="K330:M330"/>
    <mergeCell ref="N330:O330"/>
    <mergeCell ref="P330:Q330"/>
    <mergeCell ref="R330:T330"/>
    <mergeCell ref="U330:V330"/>
    <mergeCell ref="W330:Y330"/>
    <mergeCell ref="Z330:AA330"/>
    <mergeCell ref="AB330:AC330"/>
    <mergeCell ref="AD330:AE330"/>
    <mergeCell ref="AF330:AG330"/>
    <mergeCell ref="AH330:AI330"/>
    <mergeCell ref="B331:C331"/>
    <mergeCell ref="D331:E331"/>
    <mergeCell ref="F331:G331"/>
    <mergeCell ref="I331:J331"/>
    <mergeCell ref="K331:M331"/>
    <mergeCell ref="N331:O331"/>
    <mergeCell ref="P331:Q331"/>
    <mergeCell ref="R331:T331"/>
    <mergeCell ref="U331:V331"/>
    <mergeCell ref="W331:Y331"/>
    <mergeCell ref="Z331:AA331"/>
    <mergeCell ref="AB331:AC331"/>
    <mergeCell ref="AD331:AE331"/>
    <mergeCell ref="AF331:AG331"/>
    <mergeCell ref="AH331:AI331"/>
    <mergeCell ref="B332:C332"/>
    <mergeCell ref="D332:E332"/>
    <mergeCell ref="F332:G332"/>
    <mergeCell ref="I332:J332"/>
    <mergeCell ref="K332:M332"/>
    <mergeCell ref="N332:O332"/>
    <mergeCell ref="P332:Q332"/>
    <mergeCell ref="R332:T332"/>
    <mergeCell ref="U332:V332"/>
    <mergeCell ref="W332:Y332"/>
    <mergeCell ref="Z332:AA332"/>
    <mergeCell ref="AB332:AC332"/>
    <mergeCell ref="AD332:AE332"/>
    <mergeCell ref="AF332:AG332"/>
    <mergeCell ref="AH332:AI332"/>
    <mergeCell ref="B333:C333"/>
    <mergeCell ref="D333:E333"/>
    <mergeCell ref="F333:G333"/>
    <mergeCell ref="I333:J333"/>
    <mergeCell ref="K333:M333"/>
    <mergeCell ref="N333:O333"/>
    <mergeCell ref="P333:Q333"/>
    <mergeCell ref="R333:T333"/>
    <mergeCell ref="U333:V333"/>
    <mergeCell ref="W333:Y333"/>
    <mergeCell ref="Z333:AA333"/>
    <mergeCell ref="AB333:AC333"/>
    <mergeCell ref="AD333:AE333"/>
    <mergeCell ref="AF333:AG333"/>
    <mergeCell ref="AH333:AI333"/>
    <mergeCell ref="B334:C334"/>
    <mergeCell ref="D334:E334"/>
    <mergeCell ref="F334:G334"/>
    <mergeCell ref="I334:J334"/>
    <mergeCell ref="K334:M334"/>
    <mergeCell ref="N334:O334"/>
    <mergeCell ref="P334:Q334"/>
    <mergeCell ref="R334:T334"/>
    <mergeCell ref="U334:V334"/>
    <mergeCell ref="W334:Y334"/>
    <mergeCell ref="Z334:AA334"/>
    <mergeCell ref="AB334:AC334"/>
    <mergeCell ref="AD334:AE334"/>
    <mergeCell ref="AF334:AG334"/>
    <mergeCell ref="AH334:AI334"/>
    <mergeCell ref="B335:C335"/>
    <mergeCell ref="D335:E335"/>
    <mergeCell ref="F335:G335"/>
    <mergeCell ref="I335:J335"/>
    <mergeCell ref="K335:M335"/>
    <mergeCell ref="N335:O335"/>
    <mergeCell ref="P335:Q335"/>
    <mergeCell ref="R335:T335"/>
    <mergeCell ref="U335:V335"/>
    <mergeCell ref="W335:Y335"/>
    <mergeCell ref="Z335:AA335"/>
    <mergeCell ref="AB335:AC335"/>
    <mergeCell ref="AD335:AE335"/>
    <mergeCell ref="AF335:AG335"/>
    <mergeCell ref="AH335:AI335"/>
    <mergeCell ref="B336:C336"/>
    <mergeCell ref="D336:E336"/>
    <mergeCell ref="F336:G336"/>
    <mergeCell ref="I336:J336"/>
    <mergeCell ref="K336:M336"/>
    <mergeCell ref="N336:O336"/>
    <mergeCell ref="P336:Q336"/>
    <mergeCell ref="R336:T336"/>
    <mergeCell ref="U336:V336"/>
    <mergeCell ref="W336:Y336"/>
    <mergeCell ref="Z336:AA336"/>
    <mergeCell ref="AB336:AC336"/>
    <mergeCell ref="AD336:AE336"/>
    <mergeCell ref="AF336:AG336"/>
    <mergeCell ref="AH336:AI336"/>
    <mergeCell ref="B337:C337"/>
    <mergeCell ref="D337:E337"/>
    <mergeCell ref="F337:G337"/>
    <mergeCell ref="I337:J337"/>
    <mergeCell ref="K337:M337"/>
    <mergeCell ref="N337:O337"/>
    <mergeCell ref="P337:Q337"/>
    <mergeCell ref="R337:T337"/>
    <mergeCell ref="U337:V337"/>
    <mergeCell ref="W337:Y337"/>
    <mergeCell ref="Z337:AA337"/>
    <mergeCell ref="AB337:AC337"/>
    <mergeCell ref="AD337:AE337"/>
    <mergeCell ref="AF337:AG337"/>
    <mergeCell ref="AH337:AI337"/>
    <mergeCell ref="B338:C338"/>
    <mergeCell ref="D338:E338"/>
    <mergeCell ref="F338:G338"/>
    <mergeCell ref="I338:J338"/>
    <mergeCell ref="K338:M338"/>
    <mergeCell ref="N338:O338"/>
    <mergeCell ref="P338:Q338"/>
    <mergeCell ref="R338:T338"/>
    <mergeCell ref="U338:V338"/>
    <mergeCell ref="W338:Y338"/>
    <mergeCell ref="Z338:AA338"/>
    <mergeCell ref="AB338:AC338"/>
    <mergeCell ref="AD338:AE338"/>
    <mergeCell ref="AF338:AG338"/>
    <mergeCell ref="AH338:AI338"/>
    <mergeCell ref="B339:C339"/>
    <mergeCell ref="D339:E339"/>
    <mergeCell ref="F339:G339"/>
    <mergeCell ref="I339:J339"/>
    <mergeCell ref="K339:M339"/>
    <mergeCell ref="N339:O339"/>
    <mergeCell ref="P339:Q339"/>
    <mergeCell ref="R339:T339"/>
    <mergeCell ref="U339:V339"/>
    <mergeCell ref="W339:Y339"/>
    <mergeCell ref="Z339:AA339"/>
    <mergeCell ref="AB339:AC339"/>
    <mergeCell ref="AD339:AE339"/>
    <mergeCell ref="AF339:AG339"/>
    <mergeCell ref="AH339:AI339"/>
    <mergeCell ref="B340:C340"/>
    <mergeCell ref="D340:E340"/>
    <mergeCell ref="F340:G340"/>
    <mergeCell ref="I340:J340"/>
    <mergeCell ref="K340:M340"/>
    <mergeCell ref="N340:O340"/>
    <mergeCell ref="P340:Q340"/>
    <mergeCell ref="R340:T340"/>
    <mergeCell ref="U340:V340"/>
    <mergeCell ref="W340:Y340"/>
    <mergeCell ref="Z340:AA340"/>
    <mergeCell ref="AB340:AC340"/>
    <mergeCell ref="AD340:AE340"/>
    <mergeCell ref="AF340:AG340"/>
    <mergeCell ref="AH340:AI340"/>
    <mergeCell ref="B341:C341"/>
    <mergeCell ref="D341:E341"/>
    <mergeCell ref="F341:G341"/>
    <mergeCell ref="I341:J341"/>
    <mergeCell ref="K341:M341"/>
    <mergeCell ref="N341:O341"/>
    <mergeCell ref="P341:Q341"/>
    <mergeCell ref="R341:T341"/>
    <mergeCell ref="U341:V341"/>
    <mergeCell ref="W341:Y341"/>
    <mergeCell ref="Z341:AA341"/>
    <mergeCell ref="AB341:AC341"/>
    <mergeCell ref="AD341:AE341"/>
    <mergeCell ref="AF341:AG341"/>
    <mergeCell ref="AH341:AI341"/>
    <mergeCell ref="B342:C342"/>
    <mergeCell ref="D342:E342"/>
    <mergeCell ref="F342:G342"/>
    <mergeCell ref="I342:J342"/>
    <mergeCell ref="K342:M342"/>
    <mergeCell ref="N342:O342"/>
    <mergeCell ref="P342:Q342"/>
    <mergeCell ref="R342:T342"/>
    <mergeCell ref="U342:V342"/>
    <mergeCell ref="W342:Y342"/>
    <mergeCell ref="Z342:AA342"/>
    <mergeCell ref="AB342:AC342"/>
    <mergeCell ref="AD342:AE342"/>
    <mergeCell ref="AF342:AG342"/>
    <mergeCell ref="AH342:AI342"/>
    <mergeCell ref="B343:C343"/>
    <mergeCell ref="D343:E343"/>
    <mergeCell ref="F343:G343"/>
    <mergeCell ref="I343:J343"/>
    <mergeCell ref="K343:M343"/>
    <mergeCell ref="N343:O343"/>
    <mergeCell ref="P343:Q343"/>
    <mergeCell ref="R343:T343"/>
    <mergeCell ref="U343:V343"/>
    <mergeCell ref="W343:Y343"/>
    <mergeCell ref="Z343:AA343"/>
    <mergeCell ref="AB343:AC343"/>
    <mergeCell ref="AD343:AE343"/>
    <mergeCell ref="AF343:AG343"/>
    <mergeCell ref="AH343:AI343"/>
    <mergeCell ref="B344:C344"/>
    <mergeCell ref="D344:E344"/>
    <mergeCell ref="F344:G344"/>
    <mergeCell ref="I344:J344"/>
    <mergeCell ref="K344:M344"/>
    <mergeCell ref="N344:O344"/>
    <mergeCell ref="P344:Q344"/>
    <mergeCell ref="R344:T344"/>
    <mergeCell ref="U344:V344"/>
    <mergeCell ref="W344:Y344"/>
    <mergeCell ref="Z344:AA344"/>
    <mergeCell ref="AB344:AC344"/>
    <mergeCell ref="AD344:AE344"/>
    <mergeCell ref="AF344:AG344"/>
    <mergeCell ref="AH344:AI344"/>
    <mergeCell ref="B345:C345"/>
    <mergeCell ref="D345:E345"/>
    <mergeCell ref="F345:G345"/>
    <mergeCell ref="I345:J345"/>
    <mergeCell ref="K345:M345"/>
    <mergeCell ref="N345:O345"/>
    <mergeCell ref="P345:Q345"/>
    <mergeCell ref="R345:T345"/>
    <mergeCell ref="U345:V345"/>
    <mergeCell ref="W345:Y345"/>
    <mergeCell ref="Z345:AA345"/>
    <mergeCell ref="AB345:AC345"/>
    <mergeCell ref="AD345:AE345"/>
    <mergeCell ref="AF345:AG345"/>
    <mergeCell ref="AH345:AI345"/>
    <mergeCell ref="B346:C346"/>
    <mergeCell ref="D346:E346"/>
    <mergeCell ref="F346:G346"/>
    <mergeCell ref="I346:J346"/>
    <mergeCell ref="K346:M346"/>
    <mergeCell ref="N346:O346"/>
    <mergeCell ref="P346:Q346"/>
    <mergeCell ref="R346:T346"/>
    <mergeCell ref="U346:V346"/>
    <mergeCell ref="W346:Y346"/>
    <mergeCell ref="Z346:AA346"/>
    <mergeCell ref="AB346:AC346"/>
    <mergeCell ref="AD346:AE346"/>
    <mergeCell ref="AF346:AG346"/>
    <mergeCell ref="AH346:AI346"/>
    <mergeCell ref="B347:C347"/>
    <mergeCell ref="D347:E347"/>
    <mergeCell ref="F347:G347"/>
    <mergeCell ref="I347:J347"/>
    <mergeCell ref="K347:M347"/>
    <mergeCell ref="N347:O347"/>
    <mergeCell ref="P347:Q347"/>
    <mergeCell ref="R347:T347"/>
    <mergeCell ref="U347:V347"/>
    <mergeCell ref="W347:Y347"/>
    <mergeCell ref="Z347:AA347"/>
    <mergeCell ref="AB347:AC347"/>
    <mergeCell ref="AD347:AE347"/>
    <mergeCell ref="AF347:AG347"/>
    <mergeCell ref="AH347:AI347"/>
    <mergeCell ref="B348:C348"/>
    <mergeCell ref="D348:E348"/>
    <mergeCell ref="F348:G348"/>
    <mergeCell ref="I348:J348"/>
    <mergeCell ref="K348:M348"/>
    <mergeCell ref="N348:O348"/>
    <mergeCell ref="P348:Q348"/>
    <mergeCell ref="R348:T348"/>
    <mergeCell ref="U348:V348"/>
    <mergeCell ref="W348:Y348"/>
    <mergeCell ref="Z348:AA348"/>
    <mergeCell ref="AB348:AC348"/>
    <mergeCell ref="AD348:AE348"/>
    <mergeCell ref="AF348:AG348"/>
    <mergeCell ref="AH348:AI348"/>
    <mergeCell ref="B349:C349"/>
    <mergeCell ref="D349:E349"/>
    <mergeCell ref="F349:G349"/>
    <mergeCell ref="I349:J349"/>
    <mergeCell ref="K349:M349"/>
    <mergeCell ref="N349:O349"/>
    <mergeCell ref="P349:Q349"/>
    <mergeCell ref="R349:T349"/>
    <mergeCell ref="U349:V349"/>
    <mergeCell ref="W349:Y349"/>
    <mergeCell ref="Z349:AA349"/>
    <mergeCell ref="AB349:AC349"/>
    <mergeCell ref="AD349:AE349"/>
    <mergeCell ref="AF349:AG349"/>
    <mergeCell ref="AH349:AI349"/>
    <mergeCell ref="B350:C350"/>
    <mergeCell ref="D350:E350"/>
    <mergeCell ref="F350:G350"/>
    <mergeCell ref="I350:J350"/>
    <mergeCell ref="K350:M350"/>
    <mergeCell ref="N350:O350"/>
    <mergeCell ref="P350:Q350"/>
    <mergeCell ref="R350:T350"/>
    <mergeCell ref="U350:V350"/>
    <mergeCell ref="W350:Y350"/>
    <mergeCell ref="Z350:AA350"/>
    <mergeCell ref="AB350:AC350"/>
    <mergeCell ref="AD350:AE350"/>
    <mergeCell ref="AF350:AG350"/>
    <mergeCell ref="AH350:AI350"/>
    <mergeCell ref="B351:C351"/>
    <mergeCell ref="D351:E351"/>
    <mergeCell ref="F351:G351"/>
    <mergeCell ref="I351:J351"/>
    <mergeCell ref="K351:M351"/>
    <mergeCell ref="N351:O351"/>
    <mergeCell ref="P351:Q351"/>
    <mergeCell ref="R351:T351"/>
    <mergeCell ref="U351:V351"/>
    <mergeCell ref="W351:Y351"/>
    <mergeCell ref="Z351:AA351"/>
    <mergeCell ref="AB351:AC351"/>
    <mergeCell ref="AD351:AE351"/>
    <mergeCell ref="AF351:AG351"/>
    <mergeCell ref="AH351:AI351"/>
    <mergeCell ref="B352:C352"/>
    <mergeCell ref="D352:E352"/>
    <mergeCell ref="F352:G352"/>
    <mergeCell ref="I352:J352"/>
    <mergeCell ref="K352:M352"/>
    <mergeCell ref="N352:O352"/>
    <mergeCell ref="P352:Q352"/>
    <mergeCell ref="R352:T352"/>
    <mergeCell ref="U352:V352"/>
    <mergeCell ref="W352:Y352"/>
    <mergeCell ref="Z352:AA352"/>
    <mergeCell ref="AB352:AC352"/>
    <mergeCell ref="AD352:AE352"/>
    <mergeCell ref="AF352:AG352"/>
    <mergeCell ref="AH352:AI352"/>
    <mergeCell ref="B353:C353"/>
    <mergeCell ref="D353:E353"/>
    <mergeCell ref="F353:G353"/>
    <mergeCell ref="I353:J353"/>
    <mergeCell ref="K353:M353"/>
    <mergeCell ref="N353:O353"/>
    <mergeCell ref="P353:Q353"/>
    <mergeCell ref="R353:T353"/>
    <mergeCell ref="U353:V353"/>
    <mergeCell ref="W353:Y353"/>
    <mergeCell ref="Z353:AA353"/>
    <mergeCell ref="AB353:AC353"/>
    <mergeCell ref="AD353:AE353"/>
    <mergeCell ref="AF353:AG353"/>
    <mergeCell ref="AH353:AI353"/>
    <mergeCell ref="B354:C354"/>
    <mergeCell ref="D354:E354"/>
    <mergeCell ref="F354:G354"/>
    <mergeCell ref="I354:J354"/>
    <mergeCell ref="K354:M354"/>
    <mergeCell ref="N354:O354"/>
    <mergeCell ref="P354:Q354"/>
    <mergeCell ref="R354:T354"/>
    <mergeCell ref="U354:V354"/>
    <mergeCell ref="W354:Y354"/>
    <mergeCell ref="Z354:AA354"/>
    <mergeCell ref="AB354:AC354"/>
    <mergeCell ref="AD354:AE354"/>
    <mergeCell ref="AF354:AG354"/>
    <mergeCell ref="AH354:AI354"/>
    <mergeCell ref="B355:C355"/>
    <mergeCell ref="D355:E355"/>
    <mergeCell ref="F355:G355"/>
    <mergeCell ref="I355:J355"/>
    <mergeCell ref="K355:M355"/>
    <mergeCell ref="N355:O355"/>
    <mergeCell ref="P355:Q355"/>
    <mergeCell ref="R355:T355"/>
    <mergeCell ref="U355:V355"/>
    <mergeCell ref="W355:Y355"/>
    <mergeCell ref="Z355:AA355"/>
    <mergeCell ref="AB355:AC355"/>
    <mergeCell ref="AD355:AE355"/>
    <mergeCell ref="AF355:AG355"/>
    <mergeCell ref="AH355:AI355"/>
    <mergeCell ref="B356:C356"/>
    <mergeCell ref="D356:E356"/>
    <mergeCell ref="F356:G356"/>
    <mergeCell ref="I356:J356"/>
    <mergeCell ref="K356:M356"/>
    <mergeCell ref="N356:O356"/>
    <mergeCell ref="P356:Q356"/>
    <mergeCell ref="R356:T356"/>
    <mergeCell ref="U356:V356"/>
    <mergeCell ref="W356:Y356"/>
    <mergeCell ref="Z356:AA356"/>
    <mergeCell ref="AB356:AC356"/>
    <mergeCell ref="AD356:AE356"/>
    <mergeCell ref="AF356:AG356"/>
    <mergeCell ref="AH356:AI356"/>
    <mergeCell ref="B357:C357"/>
    <mergeCell ref="D357:E357"/>
    <mergeCell ref="F357:G357"/>
    <mergeCell ref="I357:J357"/>
    <mergeCell ref="K357:M357"/>
    <mergeCell ref="N357:O357"/>
    <mergeCell ref="P357:Q357"/>
    <mergeCell ref="R357:T357"/>
    <mergeCell ref="U357:V357"/>
    <mergeCell ref="W357:Y357"/>
    <mergeCell ref="Z357:AA357"/>
    <mergeCell ref="AB357:AC357"/>
    <mergeCell ref="AD357:AE357"/>
    <mergeCell ref="AF357:AG357"/>
    <mergeCell ref="AH357:AI357"/>
    <mergeCell ref="B358:C358"/>
    <mergeCell ref="D358:E358"/>
    <mergeCell ref="F358:G358"/>
    <mergeCell ref="I358:J358"/>
    <mergeCell ref="K358:M358"/>
    <mergeCell ref="N358:O358"/>
    <mergeCell ref="P358:Q358"/>
    <mergeCell ref="R358:T358"/>
    <mergeCell ref="U358:V358"/>
    <mergeCell ref="W358:Y358"/>
    <mergeCell ref="Z358:AA358"/>
    <mergeCell ref="AB358:AC358"/>
    <mergeCell ref="AD358:AE358"/>
    <mergeCell ref="AF358:AG358"/>
    <mergeCell ref="AH358:AI358"/>
    <mergeCell ref="B359:C359"/>
    <mergeCell ref="D359:E359"/>
    <mergeCell ref="F359:G359"/>
    <mergeCell ref="I359:J359"/>
    <mergeCell ref="K359:M359"/>
    <mergeCell ref="N359:O359"/>
    <mergeCell ref="P359:Q359"/>
    <mergeCell ref="R359:T359"/>
    <mergeCell ref="U359:V359"/>
    <mergeCell ref="W359:Y359"/>
    <mergeCell ref="Z359:AA359"/>
    <mergeCell ref="AB359:AC359"/>
    <mergeCell ref="AD359:AE359"/>
    <mergeCell ref="AF359:AG359"/>
    <mergeCell ref="AH359:AI359"/>
    <mergeCell ref="B360:C360"/>
    <mergeCell ref="D360:E360"/>
    <mergeCell ref="F360:G360"/>
    <mergeCell ref="I360:J360"/>
    <mergeCell ref="K360:M360"/>
    <mergeCell ref="N360:O360"/>
    <mergeCell ref="P360:Q360"/>
    <mergeCell ref="R360:T360"/>
    <mergeCell ref="U360:V360"/>
    <mergeCell ref="W360:Y360"/>
    <mergeCell ref="Z360:AA360"/>
    <mergeCell ref="AB360:AC360"/>
    <mergeCell ref="AD360:AE360"/>
    <mergeCell ref="AF360:AG360"/>
    <mergeCell ref="AH360:AI360"/>
    <mergeCell ref="B361:C361"/>
    <mergeCell ref="D361:E361"/>
    <mergeCell ref="F361:G361"/>
    <mergeCell ref="I361:J361"/>
    <mergeCell ref="K361:M361"/>
    <mergeCell ref="N361:O361"/>
    <mergeCell ref="P361:Q361"/>
    <mergeCell ref="R361:T361"/>
    <mergeCell ref="U361:V361"/>
    <mergeCell ref="W361:Y361"/>
    <mergeCell ref="Z361:AA361"/>
    <mergeCell ref="AB361:AC361"/>
    <mergeCell ref="AD361:AE361"/>
    <mergeCell ref="AF361:AG361"/>
    <mergeCell ref="AH361:AI361"/>
    <mergeCell ref="B362:C362"/>
    <mergeCell ref="D362:E362"/>
    <mergeCell ref="F362:G362"/>
    <mergeCell ref="I362:J362"/>
    <mergeCell ref="K362:M362"/>
    <mergeCell ref="N362:O362"/>
    <mergeCell ref="P362:Q362"/>
    <mergeCell ref="R362:T362"/>
    <mergeCell ref="U362:V362"/>
    <mergeCell ref="W362:Y362"/>
    <mergeCell ref="Z362:AA362"/>
    <mergeCell ref="AB362:AC362"/>
    <mergeCell ref="AD362:AE362"/>
    <mergeCell ref="AF362:AG362"/>
    <mergeCell ref="AH362:AI362"/>
    <mergeCell ref="B363:C363"/>
    <mergeCell ref="D363:E363"/>
    <mergeCell ref="F363:G363"/>
    <mergeCell ref="I363:J363"/>
    <mergeCell ref="K363:M363"/>
    <mergeCell ref="N363:O363"/>
    <mergeCell ref="P363:Q363"/>
    <mergeCell ref="R363:T363"/>
    <mergeCell ref="U363:V363"/>
    <mergeCell ref="W363:Y363"/>
    <mergeCell ref="Z363:AA363"/>
    <mergeCell ref="AB363:AC363"/>
    <mergeCell ref="AD363:AE363"/>
    <mergeCell ref="AF363:AG363"/>
    <mergeCell ref="AH363:AI363"/>
    <mergeCell ref="B364:C364"/>
    <mergeCell ref="D364:E364"/>
    <mergeCell ref="F364:G364"/>
    <mergeCell ref="I364:J364"/>
    <mergeCell ref="K364:M364"/>
    <mergeCell ref="N364:O364"/>
    <mergeCell ref="P364:Q364"/>
    <mergeCell ref="R364:T364"/>
    <mergeCell ref="U364:V364"/>
    <mergeCell ref="W364:Y364"/>
    <mergeCell ref="Z364:AA364"/>
    <mergeCell ref="AB364:AC364"/>
    <mergeCell ref="AD364:AE364"/>
    <mergeCell ref="AF364:AG364"/>
    <mergeCell ref="AH364:AI364"/>
    <mergeCell ref="B365:C365"/>
    <mergeCell ref="D365:E365"/>
    <mergeCell ref="F365:G365"/>
    <mergeCell ref="I365:J365"/>
    <mergeCell ref="K365:M365"/>
    <mergeCell ref="N365:O365"/>
    <mergeCell ref="P365:Q365"/>
    <mergeCell ref="R365:T365"/>
    <mergeCell ref="U365:V365"/>
    <mergeCell ref="W365:Y365"/>
    <mergeCell ref="Z365:AA365"/>
    <mergeCell ref="AB365:AC365"/>
    <mergeCell ref="AD365:AE365"/>
    <mergeCell ref="AF365:AG365"/>
    <mergeCell ref="AH365:AI365"/>
    <mergeCell ref="B366:C366"/>
    <mergeCell ref="D366:E366"/>
    <mergeCell ref="F366:G366"/>
    <mergeCell ref="I366:J366"/>
    <mergeCell ref="K366:M366"/>
    <mergeCell ref="N366:O366"/>
    <mergeCell ref="P366:Q366"/>
    <mergeCell ref="R366:T366"/>
    <mergeCell ref="U366:V366"/>
    <mergeCell ref="W366:Y366"/>
    <mergeCell ref="Z366:AA366"/>
    <mergeCell ref="AB366:AC366"/>
    <mergeCell ref="AD366:AE366"/>
    <mergeCell ref="AF366:AG366"/>
    <mergeCell ref="AH366:AI366"/>
    <mergeCell ref="B367:C367"/>
    <mergeCell ref="D367:E367"/>
    <mergeCell ref="F367:G367"/>
    <mergeCell ref="I367:J367"/>
    <mergeCell ref="K367:M367"/>
    <mergeCell ref="N367:O367"/>
    <mergeCell ref="P367:Q367"/>
    <mergeCell ref="R367:T367"/>
    <mergeCell ref="U367:V367"/>
    <mergeCell ref="W367:Y367"/>
    <mergeCell ref="Z367:AA367"/>
    <mergeCell ref="AB367:AC367"/>
    <mergeCell ref="AD367:AE367"/>
    <mergeCell ref="AF367:AG367"/>
    <mergeCell ref="AH367:AI367"/>
    <mergeCell ref="B368:C368"/>
    <mergeCell ref="D368:E368"/>
    <mergeCell ref="F368:G368"/>
    <mergeCell ref="I368:J368"/>
    <mergeCell ref="K368:M368"/>
    <mergeCell ref="N368:O368"/>
    <mergeCell ref="P368:Q368"/>
    <mergeCell ref="R368:T368"/>
    <mergeCell ref="U368:V368"/>
    <mergeCell ref="W368:Y368"/>
    <mergeCell ref="Z368:AA368"/>
    <mergeCell ref="AB368:AC368"/>
    <mergeCell ref="AD368:AE368"/>
    <mergeCell ref="AF368:AG368"/>
    <mergeCell ref="AH368:AI368"/>
    <mergeCell ref="B369:C369"/>
    <mergeCell ref="D369:E369"/>
    <mergeCell ref="F369:G369"/>
    <mergeCell ref="I369:J369"/>
    <mergeCell ref="K369:M369"/>
    <mergeCell ref="N369:O369"/>
    <mergeCell ref="P369:Q369"/>
    <mergeCell ref="R369:T369"/>
    <mergeCell ref="U369:V369"/>
    <mergeCell ref="W369:Y369"/>
    <mergeCell ref="Z369:AA369"/>
    <mergeCell ref="AB369:AC369"/>
    <mergeCell ref="AD369:AE369"/>
    <mergeCell ref="AF369:AG369"/>
    <mergeCell ref="AH369:AI369"/>
    <mergeCell ref="B370:C370"/>
    <mergeCell ref="D370:E370"/>
    <mergeCell ref="F370:G370"/>
    <mergeCell ref="I370:J370"/>
    <mergeCell ref="K370:M370"/>
    <mergeCell ref="N370:O370"/>
    <mergeCell ref="P370:Q370"/>
    <mergeCell ref="R370:T370"/>
    <mergeCell ref="U370:V370"/>
    <mergeCell ref="W370:Y370"/>
    <mergeCell ref="Z370:AA370"/>
    <mergeCell ref="AB370:AC370"/>
    <mergeCell ref="AD370:AE370"/>
    <mergeCell ref="AF370:AG370"/>
    <mergeCell ref="AH370:AI370"/>
    <mergeCell ref="B371:C371"/>
    <mergeCell ref="D371:E371"/>
    <mergeCell ref="F371:G371"/>
    <mergeCell ref="I371:J371"/>
    <mergeCell ref="K371:M371"/>
    <mergeCell ref="N371:O371"/>
    <mergeCell ref="P371:Q371"/>
    <mergeCell ref="R371:T371"/>
    <mergeCell ref="U371:V371"/>
    <mergeCell ref="W371:Y371"/>
    <mergeCell ref="Z371:AA371"/>
    <mergeCell ref="AB371:AC371"/>
    <mergeCell ref="AD371:AE371"/>
    <mergeCell ref="AF371:AG371"/>
    <mergeCell ref="AH371:AI371"/>
    <mergeCell ref="B372:C372"/>
    <mergeCell ref="D372:E372"/>
    <mergeCell ref="F372:G372"/>
    <mergeCell ref="I372:J372"/>
    <mergeCell ref="K372:M372"/>
    <mergeCell ref="N372:O372"/>
    <mergeCell ref="P372:Q372"/>
    <mergeCell ref="R372:T372"/>
    <mergeCell ref="U372:V372"/>
    <mergeCell ref="W372:Y372"/>
    <mergeCell ref="Z372:AA372"/>
    <mergeCell ref="AB372:AC372"/>
    <mergeCell ref="AD372:AE372"/>
    <mergeCell ref="AF372:AG372"/>
    <mergeCell ref="AH372:AI372"/>
    <mergeCell ref="B373:C373"/>
    <mergeCell ref="D373:E373"/>
    <mergeCell ref="F373:G373"/>
    <mergeCell ref="I373:J373"/>
    <mergeCell ref="K373:M373"/>
    <mergeCell ref="N373:O373"/>
    <mergeCell ref="P373:Q373"/>
    <mergeCell ref="R373:T373"/>
    <mergeCell ref="U373:V373"/>
    <mergeCell ref="W373:Y373"/>
    <mergeCell ref="Z373:AA373"/>
    <mergeCell ref="AB373:AC373"/>
    <mergeCell ref="AD373:AE373"/>
    <mergeCell ref="AF373:AG373"/>
    <mergeCell ref="AH373:AI373"/>
    <mergeCell ref="B374:C374"/>
    <mergeCell ref="D374:E374"/>
    <mergeCell ref="F374:G374"/>
    <mergeCell ref="I374:J374"/>
    <mergeCell ref="K374:M374"/>
    <mergeCell ref="N374:O374"/>
    <mergeCell ref="P374:Q374"/>
    <mergeCell ref="R374:T374"/>
    <mergeCell ref="U374:V374"/>
    <mergeCell ref="W374:Y374"/>
    <mergeCell ref="Z374:AA374"/>
    <mergeCell ref="AB374:AC374"/>
    <mergeCell ref="AD374:AE374"/>
    <mergeCell ref="AF374:AG374"/>
    <mergeCell ref="AH374:AI374"/>
    <mergeCell ref="B375:C375"/>
    <mergeCell ref="D375:E375"/>
    <mergeCell ref="F375:G375"/>
    <mergeCell ref="I375:J375"/>
    <mergeCell ref="K375:M375"/>
    <mergeCell ref="N375:O375"/>
    <mergeCell ref="P375:Q375"/>
    <mergeCell ref="R375:T375"/>
    <mergeCell ref="U375:V375"/>
    <mergeCell ref="W375:Y375"/>
    <mergeCell ref="Z375:AA375"/>
    <mergeCell ref="AB375:AC375"/>
    <mergeCell ref="AD375:AE375"/>
    <mergeCell ref="AF375:AG375"/>
    <mergeCell ref="AH375:AI375"/>
    <mergeCell ref="B376:C376"/>
    <mergeCell ref="D376:E376"/>
    <mergeCell ref="F376:G376"/>
    <mergeCell ref="I376:J376"/>
    <mergeCell ref="K376:M376"/>
    <mergeCell ref="N376:O376"/>
    <mergeCell ref="P376:Q376"/>
    <mergeCell ref="R376:T376"/>
    <mergeCell ref="U376:V376"/>
    <mergeCell ref="W376:Y376"/>
    <mergeCell ref="Z376:AA376"/>
    <mergeCell ref="AB376:AC376"/>
    <mergeCell ref="AD376:AE376"/>
    <mergeCell ref="AF376:AG376"/>
    <mergeCell ref="AH376:AI376"/>
    <mergeCell ref="B377:C377"/>
    <mergeCell ref="D377:E377"/>
    <mergeCell ref="F377:G377"/>
    <mergeCell ref="I377:J377"/>
    <mergeCell ref="K377:M377"/>
    <mergeCell ref="N377:O377"/>
    <mergeCell ref="P377:Q377"/>
    <mergeCell ref="R377:T377"/>
    <mergeCell ref="U377:V377"/>
    <mergeCell ref="W377:Y377"/>
    <mergeCell ref="Z377:AA377"/>
    <mergeCell ref="AB377:AC377"/>
    <mergeCell ref="AD377:AE377"/>
    <mergeCell ref="AF377:AG377"/>
    <mergeCell ref="AH377:AI377"/>
    <mergeCell ref="B378:C378"/>
    <mergeCell ref="D378:E378"/>
    <mergeCell ref="F378:G378"/>
    <mergeCell ref="I378:J378"/>
    <mergeCell ref="K378:M378"/>
    <mergeCell ref="N378:O378"/>
    <mergeCell ref="P378:Q378"/>
    <mergeCell ref="R378:T378"/>
    <mergeCell ref="U378:V378"/>
    <mergeCell ref="W378:Y378"/>
    <mergeCell ref="Z378:AA378"/>
    <mergeCell ref="AB378:AC378"/>
    <mergeCell ref="AD378:AE378"/>
    <mergeCell ref="AF378:AG378"/>
    <mergeCell ref="AH378:AI378"/>
    <mergeCell ref="B379:C379"/>
    <mergeCell ref="D379:E379"/>
    <mergeCell ref="F379:G379"/>
    <mergeCell ref="I379:J379"/>
    <mergeCell ref="K379:M379"/>
    <mergeCell ref="N379:O379"/>
    <mergeCell ref="P379:Q379"/>
    <mergeCell ref="R379:T379"/>
    <mergeCell ref="U379:V379"/>
    <mergeCell ref="W379:Y379"/>
    <mergeCell ref="Z379:AA379"/>
    <mergeCell ref="AB379:AC379"/>
    <mergeCell ref="AD379:AE379"/>
    <mergeCell ref="AF379:AG379"/>
    <mergeCell ref="AH379:AI379"/>
    <mergeCell ref="B380:C380"/>
    <mergeCell ref="D380:E380"/>
    <mergeCell ref="F380:G380"/>
    <mergeCell ref="I380:J380"/>
    <mergeCell ref="K380:M380"/>
    <mergeCell ref="N380:O380"/>
    <mergeCell ref="P380:Q380"/>
    <mergeCell ref="R380:T380"/>
    <mergeCell ref="U380:V380"/>
    <mergeCell ref="W380:Y380"/>
    <mergeCell ref="Z380:AA380"/>
    <mergeCell ref="AB380:AC380"/>
    <mergeCell ref="AD380:AE380"/>
    <mergeCell ref="AF380:AG380"/>
    <mergeCell ref="AH380:AI380"/>
    <mergeCell ref="B381:AI381"/>
    <mergeCell ref="B382:E382"/>
    <mergeCell ref="B383:E383"/>
    <mergeCell ref="B384:E384"/>
    <mergeCell ref="B385:E385"/>
    <mergeCell ref="B386:E386"/>
    <mergeCell ref="B387:E387"/>
    <mergeCell ref="B388:E388"/>
    <mergeCell ref="B389:E389"/>
    <mergeCell ref="B390:E390"/>
    <mergeCell ref="B391:E391"/>
    <mergeCell ref="B392:E392"/>
    <mergeCell ref="B393:E393"/>
    <mergeCell ref="B394:E394"/>
    <mergeCell ref="B395:E395"/>
    <mergeCell ref="B396:E396"/>
    <mergeCell ref="B397:E397"/>
    <mergeCell ref="B398:E398"/>
    <mergeCell ref="B399:E399"/>
    <mergeCell ref="B400:E400"/>
    <mergeCell ref="B401:E401"/>
    <mergeCell ref="B402:E402"/>
    <mergeCell ref="B403:E403"/>
    <mergeCell ref="B404:E404"/>
    <mergeCell ref="B405:E405"/>
    <mergeCell ref="B406:E406"/>
    <mergeCell ref="B407:E407"/>
    <mergeCell ref="B408:E408"/>
    <mergeCell ref="B409:E409"/>
    <mergeCell ref="B410:E410"/>
    <mergeCell ref="B411:E411"/>
    <mergeCell ref="B412:E412"/>
    <mergeCell ref="B413:E413"/>
    <mergeCell ref="B414:E414"/>
    <mergeCell ref="B415:E415"/>
    <mergeCell ref="B416:E416"/>
    <mergeCell ref="B417:E417"/>
    <mergeCell ref="B418:E418"/>
    <mergeCell ref="B419:E419"/>
    <mergeCell ref="B420:E420"/>
    <mergeCell ref="B421:E421"/>
    <mergeCell ref="B422:E422"/>
    <mergeCell ref="B423:E423"/>
    <mergeCell ref="B424:E424"/>
    <mergeCell ref="B425:E425"/>
    <mergeCell ref="B426:E426"/>
    <mergeCell ref="B427:E427"/>
    <mergeCell ref="B428:E428"/>
    <mergeCell ref="B429:E429"/>
    <mergeCell ref="B430:E430"/>
    <mergeCell ref="B431:E431"/>
    <mergeCell ref="B432:E432"/>
    <mergeCell ref="B433:E433"/>
    <mergeCell ref="B434:E434"/>
    <mergeCell ref="B435:E435"/>
    <mergeCell ref="B436:E436"/>
    <mergeCell ref="B437:E437"/>
    <mergeCell ref="B438:E438"/>
    <mergeCell ref="B439:E439"/>
    <mergeCell ref="B440:E440"/>
    <mergeCell ref="B441:E441"/>
    <mergeCell ref="B442:E442"/>
    <mergeCell ref="B443:E443"/>
    <mergeCell ref="B444:E444"/>
    <mergeCell ref="B445:E445"/>
    <mergeCell ref="B446:E446"/>
    <mergeCell ref="B447:E447"/>
    <mergeCell ref="B448:E448"/>
    <mergeCell ref="B449:E449"/>
    <mergeCell ref="B450:E450"/>
    <mergeCell ref="B451:E451"/>
    <mergeCell ref="B452:E452"/>
    <mergeCell ref="B453:E453"/>
    <mergeCell ref="B454:E454"/>
    <mergeCell ref="B455:E455"/>
    <mergeCell ref="B456:E456"/>
    <mergeCell ref="B457:E457"/>
    <mergeCell ref="B458:E458"/>
    <mergeCell ref="B459:E459"/>
    <mergeCell ref="B460:E460"/>
    <mergeCell ref="B461:E461"/>
    <mergeCell ref="B462:E462"/>
    <mergeCell ref="B463:E463"/>
    <mergeCell ref="B464:E464"/>
    <mergeCell ref="B465:E465"/>
    <mergeCell ref="B466:E466"/>
    <mergeCell ref="B467:E467"/>
    <mergeCell ref="B468:E468"/>
    <mergeCell ref="B469:E469"/>
    <mergeCell ref="B470:E470"/>
    <mergeCell ref="B471:E471"/>
    <mergeCell ref="B472:E472"/>
    <mergeCell ref="B473:E473"/>
    <mergeCell ref="B474:E474"/>
    <mergeCell ref="B475:E475"/>
    <mergeCell ref="B476:E476"/>
    <mergeCell ref="B477:E477"/>
    <mergeCell ref="B478:E478"/>
    <mergeCell ref="B479:E479"/>
    <mergeCell ref="B480:E480"/>
    <mergeCell ref="B481:E481"/>
    <mergeCell ref="B482:E482"/>
    <mergeCell ref="B483:E483"/>
    <mergeCell ref="B484:E484"/>
    <mergeCell ref="B485:E485"/>
    <mergeCell ref="B486:E486"/>
    <mergeCell ref="B487:E487"/>
    <mergeCell ref="B488:E488"/>
    <mergeCell ref="B489:E489"/>
    <mergeCell ref="B490:E490"/>
    <mergeCell ref="B491:E491"/>
    <mergeCell ref="B492:E492"/>
    <mergeCell ref="B493:E493"/>
    <mergeCell ref="B494:E494"/>
    <mergeCell ref="B495:E495"/>
    <mergeCell ref="B496:E496"/>
    <mergeCell ref="B497:E497"/>
    <mergeCell ref="B498:E498"/>
    <mergeCell ref="B499:E499"/>
    <mergeCell ref="B500:E500"/>
    <mergeCell ref="B501:E501"/>
    <mergeCell ref="B502:E502"/>
    <mergeCell ref="B503:E503"/>
    <mergeCell ref="B504:E504"/>
    <mergeCell ref="B505:E505"/>
    <mergeCell ref="B506:E506"/>
    <mergeCell ref="B507:E507"/>
    <mergeCell ref="B508:E508"/>
    <mergeCell ref="B509:E509"/>
    <mergeCell ref="B510:E510"/>
    <mergeCell ref="B511:E511"/>
    <mergeCell ref="B512:E512"/>
    <mergeCell ref="B513:E513"/>
    <mergeCell ref="B514:E514"/>
    <mergeCell ref="B515:E515"/>
    <mergeCell ref="B516:E516"/>
    <mergeCell ref="B517:E517"/>
    <mergeCell ref="B518:E518"/>
    <mergeCell ref="B519:E519"/>
    <mergeCell ref="B520:E520"/>
    <mergeCell ref="B521:E521"/>
    <mergeCell ref="B522:E522"/>
    <mergeCell ref="B523:E523"/>
    <mergeCell ref="B524:E524"/>
    <mergeCell ref="B525:E525"/>
    <mergeCell ref="B526:E526"/>
    <mergeCell ref="B527:E527"/>
    <mergeCell ref="B528:E528"/>
    <mergeCell ref="B529:E529"/>
    <mergeCell ref="B530:E530"/>
    <mergeCell ref="B531:E531"/>
    <mergeCell ref="B532:E532"/>
    <mergeCell ref="B533:E533"/>
    <mergeCell ref="B534:E534"/>
    <mergeCell ref="B535:E535"/>
    <mergeCell ref="B536:E536"/>
    <mergeCell ref="B537:E537"/>
    <mergeCell ref="B538:E538"/>
    <mergeCell ref="B539:E539"/>
    <mergeCell ref="B540:E540"/>
    <mergeCell ref="B541:E541"/>
    <mergeCell ref="B542:E542"/>
    <mergeCell ref="B543:E543"/>
    <mergeCell ref="B544:E544"/>
    <mergeCell ref="B545:E545"/>
    <mergeCell ref="B546:E546"/>
    <mergeCell ref="B547:E547"/>
    <mergeCell ref="B548:E548"/>
    <mergeCell ref="B549:E549"/>
    <mergeCell ref="B550:E550"/>
    <mergeCell ref="B551:E551"/>
    <mergeCell ref="B552:E552"/>
    <mergeCell ref="B553:E553"/>
    <mergeCell ref="B554:E554"/>
    <mergeCell ref="B555:E555"/>
    <mergeCell ref="B556:E556"/>
    <mergeCell ref="B557:E557"/>
    <mergeCell ref="B558:E558"/>
    <mergeCell ref="B559:E559"/>
    <mergeCell ref="B560:E560"/>
    <mergeCell ref="B561:E561"/>
    <mergeCell ref="B562:E562"/>
    <mergeCell ref="B563:E563"/>
    <mergeCell ref="B564:E564"/>
    <mergeCell ref="B565:E565"/>
    <mergeCell ref="B566:E566"/>
    <mergeCell ref="B567:E567"/>
    <mergeCell ref="B568:E568"/>
    <mergeCell ref="B569:E569"/>
    <mergeCell ref="B570:E570"/>
    <mergeCell ref="B571:E571"/>
    <mergeCell ref="B572:E572"/>
    <mergeCell ref="B573:E573"/>
    <mergeCell ref="B574:E574"/>
    <mergeCell ref="B575:E575"/>
    <mergeCell ref="B576:E576"/>
    <mergeCell ref="B577:E577"/>
    <mergeCell ref="B578:E578"/>
    <mergeCell ref="B579:E579"/>
    <mergeCell ref="B580:E580"/>
    <mergeCell ref="B581:E581"/>
    <mergeCell ref="B582:E582"/>
    <mergeCell ref="B583:E583"/>
    <mergeCell ref="B584:E584"/>
    <mergeCell ref="B585:E585"/>
    <mergeCell ref="B586:E586"/>
    <mergeCell ref="B587:E587"/>
    <mergeCell ref="B588:E588"/>
    <mergeCell ref="B589:E589"/>
    <mergeCell ref="B590:E590"/>
    <mergeCell ref="B591:E591"/>
    <mergeCell ref="B592:E592"/>
    <mergeCell ref="B593:E593"/>
    <mergeCell ref="B594:E594"/>
    <mergeCell ref="B595:E595"/>
    <mergeCell ref="B596:E596"/>
    <mergeCell ref="B597:E597"/>
    <mergeCell ref="B598:E598"/>
    <mergeCell ref="B599:E599"/>
    <mergeCell ref="B600:E600"/>
    <mergeCell ref="B601:E601"/>
    <mergeCell ref="B602:E602"/>
    <mergeCell ref="B603:E603"/>
    <mergeCell ref="B604:E604"/>
    <mergeCell ref="B605:E605"/>
    <mergeCell ref="B606:E606"/>
    <mergeCell ref="B607:E607"/>
    <mergeCell ref="B608:E608"/>
    <mergeCell ref="B609:E609"/>
    <mergeCell ref="B610:E610"/>
    <mergeCell ref="B611:E611"/>
    <mergeCell ref="B612:E612"/>
    <mergeCell ref="B613:E613"/>
    <mergeCell ref="B614:E614"/>
    <mergeCell ref="B615:E615"/>
    <mergeCell ref="B616:E616"/>
    <mergeCell ref="B617:E617"/>
    <mergeCell ref="B618:E618"/>
    <mergeCell ref="B619:E619"/>
    <mergeCell ref="B620:E620"/>
    <mergeCell ref="B621:E621"/>
    <mergeCell ref="B622:E622"/>
    <mergeCell ref="B623:E623"/>
    <mergeCell ref="B624:E624"/>
    <mergeCell ref="B625:E625"/>
    <mergeCell ref="B626:E626"/>
    <mergeCell ref="B627:E627"/>
    <mergeCell ref="B628:E628"/>
    <mergeCell ref="B629:E629"/>
    <mergeCell ref="B630:E630"/>
    <mergeCell ref="B631:E631"/>
    <mergeCell ref="B632:E632"/>
    <mergeCell ref="B633:E633"/>
    <mergeCell ref="B634:E634"/>
    <mergeCell ref="B635:E635"/>
    <mergeCell ref="B636:E636"/>
    <mergeCell ref="B637:E637"/>
    <mergeCell ref="B638:E638"/>
    <mergeCell ref="B639:E639"/>
    <mergeCell ref="B640:E640"/>
    <mergeCell ref="B641:E641"/>
    <mergeCell ref="B642:E642"/>
    <mergeCell ref="B643:E643"/>
    <mergeCell ref="B644:E644"/>
    <mergeCell ref="B645:E645"/>
    <mergeCell ref="B646:E646"/>
    <mergeCell ref="B647:E647"/>
    <mergeCell ref="B648:E648"/>
    <mergeCell ref="B649:E649"/>
    <mergeCell ref="B650:E650"/>
    <mergeCell ref="B651:E651"/>
    <mergeCell ref="B652:E652"/>
    <mergeCell ref="B653:E653"/>
    <mergeCell ref="B654:E654"/>
    <mergeCell ref="B655:E655"/>
    <mergeCell ref="B656:E656"/>
    <mergeCell ref="B657:E657"/>
    <mergeCell ref="B658:E658"/>
    <mergeCell ref="B659:E659"/>
    <mergeCell ref="B660:E660"/>
    <mergeCell ref="B661:E661"/>
    <mergeCell ref="B662:E662"/>
    <mergeCell ref="B663:E663"/>
    <mergeCell ref="B664:E664"/>
    <mergeCell ref="B665:E665"/>
    <mergeCell ref="B666:E666"/>
    <mergeCell ref="B667:E667"/>
    <mergeCell ref="B668:E668"/>
    <mergeCell ref="B669:E669"/>
    <mergeCell ref="B670:E670"/>
    <mergeCell ref="B671:E671"/>
    <mergeCell ref="B672:E672"/>
    <mergeCell ref="B673:E673"/>
    <mergeCell ref="B674:E674"/>
    <mergeCell ref="B675:E675"/>
    <mergeCell ref="B676:E676"/>
    <mergeCell ref="B677:E677"/>
    <mergeCell ref="B678:E678"/>
    <mergeCell ref="B679:E679"/>
    <mergeCell ref="B680:E680"/>
    <mergeCell ref="B681:E681"/>
    <mergeCell ref="B682:E682"/>
    <mergeCell ref="B683:E683"/>
    <mergeCell ref="B684:E684"/>
    <mergeCell ref="B685:E685"/>
    <mergeCell ref="B686:E686"/>
    <mergeCell ref="B687:E687"/>
    <mergeCell ref="B688:E688"/>
    <mergeCell ref="B689:E689"/>
    <mergeCell ref="B690:E690"/>
    <mergeCell ref="B691:E691"/>
    <mergeCell ref="B692:E692"/>
    <mergeCell ref="B693:E693"/>
    <mergeCell ref="B694:E694"/>
    <mergeCell ref="B695:E695"/>
    <mergeCell ref="B696:E696"/>
    <mergeCell ref="B697:E697"/>
    <mergeCell ref="B698:E698"/>
    <mergeCell ref="B699:E699"/>
    <mergeCell ref="B700:E700"/>
    <mergeCell ref="B701:E701"/>
    <mergeCell ref="B702:E702"/>
    <mergeCell ref="B703:E703"/>
    <mergeCell ref="B704:E704"/>
    <mergeCell ref="B705:E705"/>
    <mergeCell ref="B706:E706"/>
    <mergeCell ref="B707:E707"/>
    <mergeCell ref="B708:E708"/>
    <mergeCell ref="B709:E709"/>
    <mergeCell ref="B710:E710"/>
    <mergeCell ref="B711:E711"/>
    <mergeCell ref="B712:E712"/>
    <mergeCell ref="B713:E713"/>
    <mergeCell ref="B714:E714"/>
    <mergeCell ref="B715:E715"/>
    <mergeCell ref="B716:E716"/>
    <mergeCell ref="B717:E717"/>
    <mergeCell ref="B718:E718"/>
    <mergeCell ref="B719:E719"/>
    <mergeCell ref="B720:E720"/>
    <mergeCell ref="B721:E721"/>
    <mergeCell ref="B722:E722"/>
    <mergeCell ref="B723:E723"/>
    <mergeCell ref="B724:E724"/>
    <mergeCell ref="B725:E725"/>
    <mergeCell ref="B726:E726"/>
    <mergeCell ref="B727:E727"/>
    <mergeCell ref="B728:E728"/>
    <mergeCell ref="B729:E729"/>
    <mergeCell ref="B730:E730"/>
    <mergeCell ref="B731:E731"/>
    <mergeCell ref="B732:E732"/>
    <mergeCell ref="B733:E733"/>
    <mergeCell ref="B734:E734"/>
    <mergeCell ref="B735:E735"/>
    <mergeCell ref="B736:E736"/>
    <mergeCell ref="B737:E737"/>
    <mergeCell ref="B3:E4"/>
    <mergeCell ref="F3:H4"/>
    <mergeCell ref="I3:P4"/>
    <mergeCell ref="Q3:R4"/>
    <mergeCell ref="Y3:Z4"/>
    <mergeCell ref="AA3:AC4"/>
    <mergeCell ref="AD3:AE4"/>
    <mergeCell ref="AF3:AI4"/>
    <mergeCell ref="B5:E6"/>
    <mergeCell ref="F5:H6"/>
    <mergeCell ref="I5:P6"/>
    <mergeCell ref="Q5:R6"/>
    <mergeCell ref="Y5:Z6"/>
    <mergeCell ref="AA5:AC6"/>
    <mergeCell ref="AD5:AE6"/>
    <mergeCell ref="AF5:AI6"/>
    <mergeCell ref="AF8:AG10"/>
    <mergeCell ref="AH8:AI10"/>
    <mergeCell ref="H9:H10"/>
    <mergeCell ref="I9:J10"/>
    <mergeCell ref="K9:M10"/>
    <mergeCell ref="N9:O10"/>
    <mergeCell ref="P9:Q10"/>
    <mergeCell ref="R9:T10"/>
    <mergeCell ref="U9:V10"/>
    <mergeCell ref="W9:Y10"/>
    <mergeCell ref="Z9:AA10"/>
    <mergeCell ref="AB9:AC10"/>
    <mergeCell ref="AD9:AE10"/>
    <mergeCell ref="B20:E21"/>
    <mergeCell ref="F20:R21"/>
    <mergeCell ref="S20:T21"/>
    <mergeCell ref="U20:AA21"/>
    <mergeCell ref="AB20:AB21"/>
    <mergeCell ref="AC20:AD21"/>
    <mergeCell ref="AE20:AH21"/>
    <mergeCell ref="AI20:AI21"/>
    <mergeCell ref="B22:E24"/>
    <mergeCell ref="F22:J24"/>
    <mergeCell ref="K22:M24"/>
    <mergeCell ref="AA22:AD23"/>
    <mergeCell ref="AE22:AI23"/>
    <mergeCell ref="N23:O24"/>
    <mergeCell ref="P23:W24"/>
    <mergeCell ref="X23:Z24"/>
    <mergeCell ref="F25:F26"/>
    <mergeCell ref="K25:M28"/>
    <mergeCell ref="N25:N28"/>
    <mergeCell ref="O25:O28"/>
    <mergeCell ref="P25:S26"/>
    <mergeCell ref="X25:Z28"/>
    <mergeCell ref="P27:S28"/>
    <mergeCell ref="C65:D67"/>
    <mergeCell ref="E65:I67"/>
    <mergeCell ref="J65:N67"/>
    <mergeCell ref="O65:Q67"/>
    <mergeCell ref="S65:X67"/>
    <mergeCell ref="Y65:AC67"/>
    <mergeCell ref="AD65:AH67"/>
    <mergeCell ref="C68:D71"/>
    <mergeCell ref="E68:I71"/>
    <mergeCell ref="J68:N71"/>
    <mergeCell ref="O68:Q71"/>
    <mergeCell ref="S68:X71"/>
    <mergeCell ref="Y68:AC71"/>
    <mergeCell ref="AD68:AH71"/>
    <mergeCell ref="AF78:AG80"/>
    <mergeCell ref="AH78:AI80"/>
    <mergeCell ref="H79:H80"/>
    <mergeCell ref="I79:J80"/>
    <mergeCell ref="K79:M80"/>
    <mergeCell ref="N79:O80"/>
    <mergeCell ref="P79:Q80"/>
    <mergeCell ref="R79:T80"/>
    <mergeCell ref="U79:V80"/>
    <mergeCell ref="W79:Y80"/>
    <mergeCell ref="Z79:AA80"/>
    <mergeCell ref="AB79:AC80"/>
    <mergeCell ref="AD79:AE80"/>
  </mergeCells>
  <phoneticPr fontId="3"/>
  <pageMargins left="0.31496062992125984" right="0.31496062992125984" top="0.35433070866141736" bottom="0.15748031496062992" header="0.31496062992125984" footer="0.31496062992125984"/>
  <pageSetup paperSize="9" scale="67" fitToWidth="1" fitToHeight="1" orientation="landscape" usePrinterDefaults="1" r:id="rId1"/>
  <rowBreaks count="1" manualBreakCount="1">
    <brk id="33" min="1" max="37" man="1"/>
  </rowBreaks>
  <drawing r:id="rId2"/>
  <legacyDrawing r:id="rId3"/>
  <controls>
    <mc:AlternateContent>
      <mc:Choice xmlns:x14="http://schemas.microsoft.com/office/spreadsheetml/2009/9/main" Requires="x14">
        <control shapeId="1028" r:id="rId4" name="Label1">
          <controlPr defaultSize="0" autoLine="0" autoPict="0" r:id="rId5">
            <anchor moveWithCells="1">
              <from xmlns:xdr="http://schemas.openxmlformats.org/drawingml/2006/spreadsheetDrawing">
                <xdr:col>1</xdr:col>
                <xdr:colOff>0</xdr:colOff>
                <xdr:row>9</xdr:row>
                <xdr:rowOff>257175</xdr:rowOff>
              </from>
              <to xmlns:xdr="http://schemas.openxmlformats.org/drawingml/2006/spreadsheetDrawing">
                <xdr:col>39</xdr:col>
                <xdr:colOff>209550</xdr:colOff>
                <xdr:row>11</xdr:row>
                <xdr:rowOff>46990</xdr:rowOff>
              </to>
            </anchor>
          </controlPr>
        </control>
      </mc:Choice>
      <mc:Fallback>
        <control shapeId="1028" r:id="rId4" name="Label1"/>
      </mc:Fallback>
    </mc:AlternateContent>
  </control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促進計画（借り手）</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18713</dc:creator>
  <cp:lastModifiedBy>18713</cp:lastModifiedBy>
  <dcterms:created xsi:type="dcterms:W3CDTF">2024-11-07T10:34:42Z</dcterms:created>
  <dcterms:modified xsi:type="dcterms:W3CDTF">2024-11-07T10:37:30Z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2024-11-07T10:37:30Z</vt:filetime>
  </property>
</Properties>
</file>