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0.26\Share\財政課\財政係\令和７年度\財政状況資料集\R6財政状況資料集\02_提出\"/>
    </mc:Choice>
  </mc:AlternateContent>
  <bookViews>
    <workbookView xWindow="0" yWindow="0" windowWidth="28800" windowHeight="13848"/>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8" i="12" l="1"/>
  <c r="AP88" i="12"/>
  <c r="BG37" i="10" l="1"/>
  <c r="BG36" i="10"/>
  <c r="BG35" i="10"/>
  <c r="BG34"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W40" i="10"/>
  <c r="BW41" i="10" s="1"/>
  <c r="BW42" i="10" s="1"/>
  <c r="BW43" i="10" s="1"/>
  <c r="BE40" i="10"/>
  <c r="AM40" i="10"/>
  <c r="U40" i="10"/>
  <c r="C40" i="10"/>
  <c r="CO39" i="10"/>
  <c r="BE39" i="10"/>
  <c r="AM39" i="10"/>
  <c r="U39" i="10"/>
  <c r="C39" i="10"/>
  <c r="CO38" i="10"/>
  <c r="BE38" i="10"/>
  <c r="AM38" i="10"/>
  <c r="U38" i="10"/>
  <c r="C38" i="10"/>
  <c r="BE37" i="10"/>
  <c r="AM37" i="10"/>
  <c r="U37" i="10"/>
  <c r="C37" i="10"/>
  <c r="BE36" i="10"/>
  <c r="AM36" i="10"/>
  <c r="U36" i="10"/>
  <c r="C36" i="10"/>
  <c r="BE35" i="10"/>
  <c r="AM35" i="10"/>
  <c r="U35" i="10"/>
  <c r="C35" i="10"/>
  <c r="BW34" i="10"/>
  <c r="BW35" i="10" s="1"/>
  <c r="BW36" i="10" s="1"/>
  <c r="BW37" i="10" s="1"/>
  <c r="BW38" i="10" s="1"/>
  <c r="BW39" i="10" s="1"/>
  <c r="BE34" i="10"/>
  <c r="AM34" i="10"/>
  <c r="U34" i="10"/>
  <c r="C34" i="10"/>
  <c r="CO34" i="10" l="1"/>
  <c r="CO35" i="10" s="1"/>
  <c r="CO36" i="10" s="1"/>
  <c r="CO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<sst xmlns="http://schemas.openxmlformats.org/spreadsheetml/2006/main" count="1090" uniqueCount="576">
  <si>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</si>
  <si>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</si>
  <si>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</si>
  <si>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</si>
  <si>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</si>
  <si>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</si>
  <si>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</si>
  <si>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</si>
  <si>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</si>
  <si>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</si>
  <si>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</si>
  <si>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</si>
  <si>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</si>
  <si>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</si>
  <si>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</si>
  <si>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</si>
  <si>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</si>
  <si>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</si>
  <si>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</si>
  <si>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</si>
  <si>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</si>
  <si>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</si>
  <si>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</si>
  <si>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</si>
  <si>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</si>
  <si>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</si>
  <si>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</si>
  <si>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</si>
  <si>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</si>
  <si>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</si>
  <si>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</si>
  <si>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</si>
  <si>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</si>
  <si>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</si>
  <si>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</si>
  <si>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</si>
  <si>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</si>
  <si>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</si>
  <si>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</si>
  <si>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</si>
  <si>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</si>
  <si>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</si>
  <si>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</si>
  <si>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</si>
  <si>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</si>
  <si>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</si>
  <si>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</si>
  <si>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</si>
  <si>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</si>
  <si>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</si>
  <si>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</si>
  <si>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</si>
  <si>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</si>
  <si>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</si>
  <si>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</si>
  <si>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</si>
  <si>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</si>
  <si>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</si>
  <si>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</si>
  <si>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</si>
  <si>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</si>
  <si>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</si>
  <si>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</si>
  <si>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</si>
  <si>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</si>
  <si>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</si>
  <si>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</si>
  <si>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</si>
  <si>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</si>
  <si>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</si>
  <si>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</si>
  <si>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</si>
  <si>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</si>
  <si>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</si>
  <si>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</si>
  <si>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</si>
  <si>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</si>
  <si>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</si>
  <si>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</si>
  <si>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群馬県</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</si>
  <si>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</si>
  <si>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</si>
  <si>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</si>
  <si>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</si>
  <si>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</si>
  <si>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</si>
  <si>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</si>
  <si>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</si>
  <si>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</si>
  <si>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</si>
  <si>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</si>
  <si>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</si>
  <si>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</si>
  <si>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</si>
  <si>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渋川市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</si>
  <si>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</si>
  <si>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</si>
  <si>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</si>
  <si>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</si>
  <si>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</si>
  <si>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</si>
  <si>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</si>
  <si>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</si>
  <si>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</si>
  <si>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</si>
  <si>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</si>
  <si>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</si>
  <si>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</si>
  <si>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</si>
  <si>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</si>
  <si>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</si>
  <si>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</si>
  <si>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</si>
  <si>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</si>
  <si>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</si>
  <si>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</si>
  <si>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</si>
  <si>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</si>
  <si>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</si>
  <si>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</si>
  <si>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</si>
  <si>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</si>
  <si>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</si>
  <si>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</si>
  <si>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</si>
  <si>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</si>
  <si>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</si>
  <si>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</si>
  <si>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</si>
  <si>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</si>
  <si>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</si>
  <si>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</si>
  <si>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</si>
  <si>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</si>
  <si>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</si>
  <si>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</si>
  <si>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</si>
  <si>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</si>
  <si>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</si>
  <si>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</si>
  <si>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</si>
  <si>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</si>
  <si>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25"/>
  </si>
  <si>
    <t>うち日本人(％)</t>
    <phoneticPr fontId="5"/>
  </si>
  <si>
    <t>-1.6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</si>
  <si>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</si>
  <si>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</si>
  <si>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</si>
  <si>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</si>
  <si>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</si>
  <si>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</si>
  <si>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</si>
  <si>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</si>
  <si>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</si>
  <si>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</si>
  <si>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</si>
  <si>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</si>
  <si>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</si>
  <si>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</si>
  <si>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</si>
  <si>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</si>
  <si>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</si>
  <si>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</si>
  <si>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</si>
  <si>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</si>
  <si>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</si>
  <si>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</si>
  <si>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</si>
  <si>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</si>
  <si>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</si>
  <si>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</si>
  <si>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</si>
  <si>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</si>
  <si>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</si>
  <si>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</si>
  <si>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</si>
  <si>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</si>
  <si>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</si>
  <si>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</si>
  <si>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</si>
  <si>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</si>
  <si>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</si>
  <si>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</si>
  <si>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</si>
  <si>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</si>
  <si>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</si>
  <si>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</si>
  <si>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</si>
  <si>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</si>
  <si>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</si>
  <si>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</si>
  <si>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</si>
  <si>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</si>
  <si>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</si>
  <si>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</si>
  <si>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</si>
  <si>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</si>
  <si>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</si>
  <si>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</si>
  <si>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</si>
  <si>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</si>
  <si>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</si>
  <si>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</si>
  <si>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群馬県渋川市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</si>
  <si>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</si>
  <si>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</si>
  <si>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</si>
  <si>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</si>
  <si>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</si>
  <si>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</si>
  <si>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</si>
  <si>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</si>
  <si>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</si>
  <si>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</si>
  <si>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</si>
  <si>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</si>
  <si>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</si>
  <si>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</si>
  <si>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</si>
  <si>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</si>
  <si>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</si>
  <si>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</si>
  <si>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</si>
  <si>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</si>
  <si>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</si>
  <si>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</si>
  <si>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</si>
  <si>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</si>
  <si>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</si>
  <si>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</si>
  <si>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</si>
  <si>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</si>
  <si>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</si>
  <si>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</si>
  <si>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</si>
  <si>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</si>
  <si>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</si>
  <si>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</si>
  <si>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</si>
  <si>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</si>
  <si>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</si>
  <si>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</si>
  <si>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</si>
  <si>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</si>
  <si>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</si>
  <si>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</si>
  <si>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</si>
  <si>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</si>
  <si>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</si>
  <si>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</si>
  <si>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</si>
  <si>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</si>
  <si>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</si>
  <si>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</si>
  <si>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</si>
  <si>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</si>
  <si>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</si>
  <si>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</si>
  <si>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</si>
  <si>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</si>
  <si>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</si>
  <si>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</si>
  <si>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</si>
  <si>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</si>
  <si>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</si>
  <si>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</si>
  <si>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</si>
  <si>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</si>
  <si>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</si>
  <si>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</si>
  <si>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</si>
  <si>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</si>
  <si>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</si>
  <si>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</si>
  <si>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</si>
  <si>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</si>
  <si>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</si>
  <si>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</si>
  <si>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</si>
  <si>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</si>
  <si>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</si>
  <si>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</si>
  <si>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</si>
  <si>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</si>
  <si>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</si>
  <si>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</si>
  <si>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</si>
  <si>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</si>
  <si>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</si>
  <si>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</si>
  <si>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</si>
  <si>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</si>
  <si>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</si>
  <si>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</si>
  <si>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</si>
  <si>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</si>
  <si>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</si>
  <si>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</si>
  <si>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</si>
  <si>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</si>
  <si>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</si>
  <si>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</si>
  <si>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</si>
  <si>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</si>
  <si>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</si>
  <si>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</si>
  <si>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</si>
  <si>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</si>
  <si>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</si>
  <si>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</si>
  <si>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</si>
  <si>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</si>
  <si>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</si>
  <si>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</si>
  <si>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</si>
  <si>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</si>
  <si>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</si>
  <si>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</si>
  <si>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</si>
  <si>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</si>
  <si>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</si>
  <si>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</si>
  <si>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</si>
  <si>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</si>
  <si>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</si>
  <si>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</si>
  <si>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</si>
  <si>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観光施設</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</si>
  <si>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</si>
  <si>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</si>
  <si>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</si>
  <si>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</si>
  <si>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</si>
  <si>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</si>
  <si>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</si>
  <si>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</si>
  <si>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</si>
  <si>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</si>
  <si>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</si>
  <si>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</si>
  <si>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</si>
  <si>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</si>
  <si>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</si>
  <si>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</si>
  <si>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</si>
  <si>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</si>
  <si>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</si>
  <si>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</si>
  <si>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</si>
  <si>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</si>
  <si>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</si>
  <si>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</si>
  <si>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</si>
  <si>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</si>
  <si>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群馬県渋川市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</si>
  <si>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</si>
  <si>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</si>
  <si>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</si>
  <si>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</si>
  <si>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</si>
  <si>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</si>
  <si>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</si>
  <si>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</si>
  <si>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</si>
  <si>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</si>
  <si>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</si>
  <si>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</si>
  <si>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</si>
  <si>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</si>
  <si>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</si>
  <si>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</si>
  <si>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</si>
  <si>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</si>
  <si>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</si>
  <si>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</si>
  <si>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</si>
  <si>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</si>
  <si>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</si>
  <si>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</si>
  <si>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</si>
  <si>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</si>
  <si>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</si>
  <si>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</si>
  <si>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</si>
  <si>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</si>
  <si>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</si>
  <si>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</si>
  <si>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</si>
  <si>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</si>
  <si>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</si>
  <si>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</si>
  <si>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渋川市水道事業会計</t>
    <phoneticPr fontId="5"/>
  </si>
  <si>
    <t>法適用企業</t>
    <phoneticPr fontId="5"/>
  </si>
  <si>
    <t>渋川市下水道事業等会計</t>
    <phoneticPr fontId="5"/>
  </si>
  <si>
    <t>農産物直売事業特別会計</t>
    <phoneticPr fontId="5"/>
  </si>
  <si>
    <t>法非適用企業</t>
    <phoneticPr fontId="5"/>
  </si>
  <si>
    <t>伊香保温泉観光施設事業特別会計</t>
    <phoneticPr fontId="5"/>
  </si>
  <si>
    <t>小野上温泉事業特別会計</t>
    <phoneticPr fontId="5"/>
  </si>
  <si>
    <t>交流促進センター事業特別会計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</si>
  <si>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</si>
  <si>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</si>
  <si>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</si>
  <si>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</si>
  <si>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</si>
  <si>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</si>
  <si>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</si>
  <si>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</si>
  <si>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</si>
  <si>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</si>
  <si>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</si>
  <si>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</si>
  <si>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</si>
  <si>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</si>
  <si>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</si>
  <si>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</si>
  <si>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</si>
  <si>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</si>
  <si>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</si>
  <si>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</si>
  <si>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</si>
  <si>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</si>
  <si>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</si>
  <si>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</si>
  <si>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</si>
  <si>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</si>
  <si>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</si>
  <si>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</si>
  <si>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</si>
  <si>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</si>
  <si>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</si>
  <si>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</si>
  <si>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</si>
  <si>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</si>
  <si>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</si>
  <si>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</si>
  <si>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</si>
  <si>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</si>
  <si>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</si>
  <si>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</si>
  <si>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</si>
  <si>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</si>
  <si>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</si>
  <si>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</si>
  <si>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</si>
  <si>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</si>
  <si>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</si>
  <si>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</si>
  <si>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</si>
  <si>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</si>
  <si>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</si>
  <si>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</si>
  <si>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</si>
  <si>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</si>
  <si>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</si>
  <si>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</si>
  <si>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</si>
  <si>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</si>
  <si>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</si>
  <si>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</si>
  <si>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</si>
  <si>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</si>
  <si>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</si>
  <si>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</si>
  <si>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</si>
  <si>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</si>
  <si>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</si>
  <si>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</si>
  <si>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</si>
  <si>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</si>
  <si>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</si>
  <si>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</si>
  <si>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</si>
  <si>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</si>
  <si>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</si>
  <si>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</si>
  <si>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</si>
  <si>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</si>
  <si>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</si>
  <si>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</si>
  <si>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</si>
  <si>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</si>
  <si>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</si>
  <si>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</si>
  <si>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</si>
  <si>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</si>
  <si>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</si>
  <si>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</si>
  <si>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</si>
  <si>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</si>
  <si>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</si>
  <si>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</si>
  <si>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</si>
  <si>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</si>
  <si>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</si>
  <si>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</si>
  <si>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</si>
  <si>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</si>
  <si>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</si>
  <si>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</si>
  <si>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</si>
  <si>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</si>
  <si>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</si>
  <si>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</si>
  <si>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</si>
  <si>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</si>
  <si>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</si>
  <si>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</si>
  <si>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</si>
  <si>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</si>
  <si>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</si>
  <si>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</si>
  <si>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</si>
  <si>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</si>
  <si>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</si>
  <si>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</si>
  <si>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</si>
  <si>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</si>
  <si>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</si>
  <si>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</si>
  <si>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</si>
  <si>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</si>
  <si>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</si>
  <si>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</si>
  <si>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</si>
  <si>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</si>
  <si>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</si>
  <si>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</si>
  <si>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</si>
  <si>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</si>
  <si>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</si>
  <si>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</si>
  <si>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</si>
  <si>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</si>
  <si>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</si>
  <si>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5.14</t>
  </si>
  <si>
    <t>▲ 7.55</t>
  </si>
  <si>
    <t>▲ 7.82</t>
  </si>
  <si>
    <t>▲ 7.60</t>
  </si>
  <si>
    <t>一般会計</t>
  </si>
  <si>
    <t>渋川市水道事業会計</t>
  </si>
  <si>
    <t>渋川市下水道事業等会計</t>
  </si>
  <si>
    <t>介護保険特別会計</t>
  </si>
  <si>
    <t>伊香保温泉観光施設事業特別会計</t>
  </si>
  <si>
    <t>国民健康保険特別会計</t>
  </si>
  <si>
    <t>後期高齢者医療特別会計</t>
  </si>
  <si>
    <t>小野上温泉事業特別会計</t>
  </si>
  <si>
    <t>その他会計（赤字）</t>
  </si>
  <si>
    <t>その他会計（黒字）</t>
  </si>
  <si>
    <t>R02</t>
    <phoneticPr fontId="5"/>
  </si>
  <si>
    <t>R03</t>
    <phoneticPr fontId="5"/>
  </si>
  <si>
    <t>R04</t>
    <phoneticPr fontId="5"/>
  </si>
  <si>
    <t>R05</t>
    <phoneticPr fontId="5"/>
  </si>
  <si>
    <t>R06</t>
    <phoneticPr fontId="5"/>
  </si>
  <si>
    <t>－</t>
  </si>
  <si>
    <t>　　　　－</t>
  </si>
  <si>
    <t>烏帽子山植林組合</t>
  </si>
  <si>
    <t>群馬県後期高齢者医療広域連合（一般会計）</t>
  </si>
  <si>
    <t>群馬県後期高齢者医療広域連合（後期高齢者医療特別会計）</t>
  </si>
  <si>
    <t>群馬県市町村会館管理組合</t>
  </si>
  <si>
    <t>群馬県市町村総合事務組合</t>
  </si>
  <si>
    <t>渋川地区広域市町村圏振興整備組合</t>
  </si>
  <si>
    <t>渋川市まちづくり財団</t>
  </si>
  <si>
    <t>渋川市土地開発公社</t>
  </si>
  <si>
    <t>子持産業振興</t>
  </si>
  <si>
    <t>渋川広域森林組合</t>
  </si>
  <si>
    <t>地域振興基金</t>
    <phoneticPr fontId="5"/>
  </si>
  <si>
    <t>庁舎建設基金</t>
    <phoneticPr fontId="5"/>
  </si>
  <si>
    <t>小野上地区農渇水基金</t>
    <phoneticPr fontId="5"/>
  </si>
  <si>
    <t>ふるさと創生基金</t>
    <phoneticPr fontId="5"/>
  </si>
  <si>
    <t>福祉事業基金</t>
    <phoneticPr fontId="5"/>
  </si>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</sst>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4"/>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77" fontId="38" fillId="0" borderId="137" xfId="8" applyNumberFormat="1" applyFont="1" applyBorder="1" applyAlignment="1" applyProtection="1">
      <alignment horizontal="right" vertical="center"/>
      <protection locked="0"/>
    </xf>
    <xf numFmtId="177" fontId="34" fillId="0" borderId="116" xfId="12" applyNumberFormat="1" applyFont="1" applyBorder="1" applyAlignment="1" applyProtection="1">
      <alignment horizontal="right" vertical="center" shrinkToFit="1"/>
      <protection locked="0"/>
    </xf>
    <xf numFmtId="177" fontId="38" fillId="0" borderId="116" xfId="8" applyNumberFormat="1" applyFont="1" applyBorder="1" applyAlignment="1" applyProtection="1">
      <alignment horizontal="right" vertical="center"/>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77" fontId="34" fillId="8" borderId="130"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84" xfId="12" applyNumberFormat="1" applyFont="1" applyFill="1" applyBorder="1" applyAlignment="1" applyProtection="1">
      <alignment horizontal="right"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63812</c:v>
                </c:pt>
                <c:pt idx="1">
                  <c:v>71871</c:v>
                </c:pt>
                <c:pt idx="2">
                  <c:v>71807</c:v>
                </c:pt>
                <c:pt idx="3">
                  <c:v>80821</c:v>
                </c:pt>
                <c:pt idx="4">
                  <c:v>79840</c:v>
                </c:pt>
              </c:numCache>
            </c:numRef>
          </c:val>
          <c:smooth val="0"/>
          <c:extLst xmlns:c16r2="http://schemas.microsoft.com/office/drawing/2015/06/chart">
            <c:ext xmlns:c16="http://schemas.microsoft.com/office/drawing/2014/chart" uri="{C3380CC4-5D6E-409C-BE32-E72D297353CC}">
              <c16:uniqueId val="{00000000-6FE8-4B6C-8294-9403A16FC76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42633</c:v>
                </c:pt>
                <c:pt idx="1">
                  <c:v>28652</c:v>
                </c:pt>
                <c:pt idx="2">
                  <c:v>26002</c:v>
                </c:pt>
                <c:pt idx="3">
                  <c:v>33567</c:v>
                </c:pt>
                <c:pt idx="4">
                  <c:v>46188</c:v>
                </c:pt>
              </c:numCache>
            </c:numRef>
          </c:val>
          <c:smooth val="0"/>
          <c:extLst xmlns:c16r2="http://schemas.microsoft.com/office/drawing/2015/06/chart">
            <c:ext xmlns:c16="http://schemas.microsoft.com/office/drawing/2014/chart" uri="{C3380CC4-5D6E-409C-BE32-E72D297353CC}">
              <c16:uniqueId val="{00000001-6FE8-4B6C-8294-9403A16FC766}"/>
            </c:ext>
          </c:extLst>
        </c:ser>
        <c:dLbls>
          <c:showLegendKey val="0"/>
          <c:showVal val="0"/>
          <c:showCatName val="0"/>
          <c:showSerName val="0"/>
          <c:showPercent val="0"/>
          <c:showBubbleSize val="0"/>
        </c:dLbls>
        <c:marker val="1"/>
        <c:smooth val="0"/>
        <c:axId val="733290872"/>
        <c:axId val="733285776"/>
      </c:lineChart>
      <c:catAx>
        <c:axId val="7332908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33285776"/>
        <c:crosses val="autoZero"/>
        <c:auto val="1"/>
        <c:lblAlgn val="ctr"/>
        <c:lblOffset val="100"/>
        <c:tickLblSkip val="1"/>
        <c:tickMarkSkip val="1"/>
        <c:noMultiLvlLbl val="0"/>
      </c:catAx>
      <c:valAx>
        <c:axId val="73328577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332908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8.14</c:v>
                </c:pt>
                <c:pt idx="1">
                  <c:v>10.69</c:v>
                </c:pt>
                <c:pt idx="2">
                  <c:v>7.42</c:v>
                </c:pt>
                <c:pt idx="3">
                  <c:v>6.74</c:v>
                </c:pt>
                <c:pt idx="4">
                  <c:v>6.66</c:v>
                </c:pt>
              </c:numCache>
            </c:numRef>
          </c:val>
          <c:extLst xmlns:c16r2="http://schemas.microsoft.com/office/drawing/2015/06/chart">
            <c:ext xmlns:c16="http://schemas.microsoft.com/office/drawing/2014/chart" uri="{C3380CC4-5D6E-409C-BE32-E72D297353CC}">
              <c16:uniqueId val="{00000000-B3C5-4A3B-8CC4-D6373465005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24.03</c:v>
                </c:pt>
                <c:pt idx="1">
                  <c:v>26.3</c:v>
                </c:pt>
                <c:pt idx="2">
                  <c:v>29.82</c:v>
                </c:pt>
                <c:pt idx="3">
                  <c:v>26.86</c:v>
                </c:pt>
                <c:pt idx="4">
                  <c:v>25.25</c:v>
                </c:pt>
              </c:numCache>
            </c:numRef>
          </c:val>
          <c:extLst xmlns:c16r2="http://schemas.microsoft.com/office/drawing/2015/06/chart">
            <c:ext xmlns:c16="http://schemas.microsoft.com/office/drawing/2014/chart" uri="{C3380CC4-5D6E-409C-BE32-E72D297353CC}">
              <c16:uniqueId val="{00000001-B3C5-4A3B-8CC4-D6373465005A}"/>
            </c:ext>
          </c:extLst>
        </c:ser>
        <c:dLbls>
          <c:showLegendKey val="0"/>
          <c:showVal val="0"/>
          <c:showCatName val="0"/>
          <c:showSerName val="0"/>
          <c:showPercent val="0"/>
          <c:showBubbleSize val="0"/>
        </c:dLbls>
        <c:gapWidth val="250"/>
        <c:overlap val="100"/>
        <c:axId val="733289696"/>
        <c:axId val="7332881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-5.14</c:v>
                </c:pt>
                <c:pt idx="1">
                  <c:v>1.1100000000000001</c:v>
                </c:pt>
                <c:pt idx="2">
                  <c:v>-7.55</c:v>
                </c:pt>
                <c:pt idx="3">
                  <c:v>-7.82</c:v>
                </c:pt>
                <c:pt idx="4">
                  <c:v>-7.6</c:v>
                </c:pt>
              </c:numCache>
            </c:numRef>
          </c:val>
          <c:smooth val="0"/>
          <c:extLst xmlns:c16r2="http://schemas.microsoft.com/office/drawing/2015/06/chart">
            <c:ext xmlns:c16="http://schemas.microsoft.com/office/drawing/2014/chart" uri="{C3380CC4-5D6E-409C-BE32-E72D297353CC}">
              <c16:uniqueId val="{00000002-B3C5-4A3B-8CC4-D6373465005A}"/>
            </c:ext>
          </c:extLst>
        </c:ser>
        <c:dLbls>
          <c:showLegendKey val="0"/>
          <c:showVal val="0"/>
          <c:showCatName val="0"/>
          <c:showSerName val="0"/>
          <c:showPercent val="0"/>
          <c:showBubbleSize val="0"/>
        </c:dLbls>
        <c:marker val="1"/>
        <c:smooth val="0"/>
        <c:axId val="733289696"/>
        <c:axId val="733288128"/>
      </c:lineChart>
      <c:catAx>
        <c:axId val="733289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33288128"/>
        <c:crosses val="autoZero"/>
        <c:auto val="1"/>
        <c:lblAlgn val="ctr"/>
        <c:lblOffset val="100"/>
        <c:tickLblSkip val="1"/>
        <c:tickMarkSkip val="1"/>
        <c:noMultiLvlLbl val="0"/>
      </c:catAx>
      <c:valAx>
        <c:axId val="733288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33289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0-897A-438F-866B-078C77B8A60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897A-438F-866B-078C77B8A600}"/>
            </c:ext>
          </c:extLst>
        </c:ser>
        <c:ser>
          <c:idx val="2"/>
          <c:order val="2"/>
          <c:tx>
            <c:strRef>
              <c:f>データシート!$A$29</c:f>
              <c:strCache>
                <c:ptCount val="1"/>
                <c:pt idx="0">
                  <c:v>小野上温泉事業特別会計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897A-438F-866B-078C77B8A600}"/>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0.02</c:v>
                </c:pt>
                <c:pt idx="2">
                  <c:v>#N/A</c:v>
                </c:pt>
                <c:pt idx="3">
                  <c:v>0.02</c:v>
                </c:pt>
                <c:pt idx="4">
                  <c:v>#N/A</c:v>
                </c:pt>
                <c:pt idx="5">
                  <c:v>0.02</c:v>
                </c:pt>
                <c:pt idx="6">
                  <c:v>#N/A</c:v>
                </c:pt>
                <c:pt idx="7">
                  <c:v>0.02</c:v>
                </c:pt>
                <c:pt idx="8">
                  <c:v>#N/A</c:v>
                </c:pt>
                <c:pt idx="9">
                  <c:v>0.02</c:v>
                </c:pt>
              </c:numCache>
            </c:numRef>
          </c:val>
          <c:extLst xmlns:c16r2="http://schemas.microsoft.com/office/drawing/2015/06/chart">
            <c:ext xmlns:c16="http://schemas.microsoft.com/office/drawing/2014/chart" uri="{C3380CC4-5D6E-409C-BE32-E72D297353CC}">
              <c16:uniqueId val="{00000003-897A-438F-866B-078C77B8A600}"/>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0.67</c:v>
                </c:pt>
                <c:pt idx="2">
                  <c:v>#N/A</c:v>
                </c:pt>
                <c:pt idx="3">
                  <c:v>0.82</c:v>
                </c:pt>
                <c:pt idx="4">
                  <c:v>#N/A</c:v>
                </c:pt>
                <c:pt idx="5">
                  <c:v>0.64</c:v>
                </c:pt>
                <c:pt idx="6">
                  <c:v>#N/A</c:v>
                </c:pt>
                <c:pt idx="7">
                  <c:v>0.14000000000000001</c:v>
                </c:pt>
                <c:pt idx="8">
                  <c:v>#N/A</c:v>
                </c:pt>
                <c:pt idx="9">
                  <c:v>0.13</c:v>
                </c:pt>
              </c:numCache>
            </c:numRef>
          </c:val>
          <c:extLst xmlns:c16r2="http://schemas.microsoft.com/office/drawing/2015/06/chart">
            <c:ext xmlns:c16="http://schemas.microsoft.com/office/drawing/2014/chart" uri="{C3380CC4-5D6E-409C-BE32-E72D297353CC}">
              <c16:uniqueId val="{00000004-897A-438F-866B-078C77B8A600}"/>
            </c:ext>
          </c:extLst>
        </c:ser>
        <c:ser>
          <c:idx val="5"/>
          <c:order val="5"/>
          <c:tx>
            <c:strRef>
              <c:f>データシート!$A$32</c:f>
              <c:strCache>
                <c:ptCount val="1"/>
                <c:pt idx="0">
                  <c:v>伊香保温泉観光施設事業特別会計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0.03</c:v>
                </c:pt>
                <c:pt idx="2">
                  <c:v>#N/A</c:v>
                </c:pt>
                <c:pt idx="3">
                  <c:v>0.1</c:v>
                </c:pt>
                <c:pt idx="4">
                  <c:v>#N/A</c:v>
                </c:pt>
                <c:pt idx="5">
                  <c:v>0.2</c:v>
                </c:pt>
                <c:pt idx="6">
                  <c:v>#N/A</c:v>
                </c:pt>
                <c:pt idx="7">
                  <c:v>0.19</c:v>
                </c:pt>
                <c:pt idx="8">
                  <c:v>#N/A</c:v>
                </c:pt>
                <c:pt idx="9">
                  <c:v>0.31</c:v>
                </c:pt>
              </c:numCache>
            </c:numRef>
          </c:val>
          <c:extLst xmlns:c16r2="http://schemas.microsoft.com/office/drawing/2015/06/chart">
            <c:ext xmlns:c16="http://schemas.microsoft.com/office/drawing/2014/chart" uri="{C3380CC4-5D6E-409C-BE32-E72D297353CC}">
              <c16:uniqueId val="{00000005-897A-438F-866B-078C77B8A600}"/>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1.1499999999999999</c:v>
                </c:pt>
                <c:pt idx="2">
                  <c:v>#N/A</c:v>
                </c:pt>
                <c:pt idx="3">
                  <c:v>1.44</c:v>
                </c:pt>
                <c:pt idx="4">
                  <c:v>#N/A</c:v>
                </c:pt>
                <c:pt idx="5">
                  <c:v>1.5</c:v>
                </c:pt>
                <c:pt idx="6">
                  <c:v>#N/A</c:v>
                </c:pt>
                <c:pt idx="7">
                  <c:v>1.51</c:v>
                </c:pt>
                <c:pt idx="8">
                  <c:v>#N/A</c:v>
                </c:pt>
                <c:pt idx="9">
                  <c:v>1.0900000000000001</c:v>
                </c:pt>
              </c:numCache>
            </c:numRef>
          </c:val>
          <c:extLst xmlns:c16r2="http://schemas.microsoft.com/office/drawing/2015/06/chart">
            <c:ext xmlns:c16="http://schemas.microsoft.com/office/drawing/2014/chart" uri="{C3380CC4-5D6E-409C-BE32-E72D297353CC}">
              <c16:uniqueId val="{00000006-897A-438F-866B-078C77B8A600}"/>
            </c:ext>
          </c:extLst>
        </c:ser>
        <c:ser>
          <c:idx val="7"/>
          <c:order val="7"/>
          <c:tx>
            <c:strRef>
              <c:f>データシート!$A$34</c:f>
              <c:strCache>
                <c:ptCount val="1"/>
                <c:pt idx="0">
                  <c:v>渋川市下水道事業等会計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1.5</c:v>
                </c:pt>
                <c:pt idx="2">
                  <c:v>#N/A</c:v>
                </c:pt>
                <c:pt idx="3">
                  <c:v>1.25</c:v>
                </c:pt>
                <c:pt idx="4">
                  <c:v>#N/A</c:v>
                </c:pt>
                <c:pt idx="5">
                  <c:v>1.7</c:v>
                </c:pt>
                <c:pt idx="6">
                  <c:v>#N/A</c:v>
                </c:pt>
                <c:pt idx="7">
                  <c:v>2.14</c:v>
                </c:pt>
                <c:pt idx="8">
                  <c:v>#N/A</c:v>
                </c:pt>
                <c:pt idx="9">
                  <c:v>2.41</c:v>
                </c:pt>
              </c:numCache>
            </c:numRef>
          </c:val>
          <c:extLst xmlns:c16r2="http://schemas.microsoft.com/office/drawing/2015/06/chart">
            <c:ext xmlns:c16="http://schemas.microsoft.com/office/drawing/2014/chart" uri="{C3380CC4-5D6E-409C-BE32-E72D297353CC}">
              <c16:uniqueId val="{00000007-897A-438F-866B-078C77B8A600}"/>
            </c:ext>
          </c:extLst>
        </c:ser>
        <c:ser>
          <c:idx val="8"/>
          <c:order val="8"/>
          <c:tx>
            <c:strRef>
              <c:f>データシート!$A$35</c:f>
              <c:strCache>
                <c:ptCount val="1"/>
                <c:pt idx="0">
                  <c:v>渋川市水道事業会計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3.96</c:v>
                </c:pt>
                <c:pt idx="2">
                  <c:v>#N/A</c:v>
                </c:pt>
                <c:pt idx="3">
                  <c:v>3.43</c:v>
                </c:pt>
                <c:pt idx="4">
                  <c:v>#N/A</c:v>
                </c:pt>
                <c:pt idx="5">
                  <c:v>2.4700000000000002</c:v>
                </c:pt>
                <c:pt idx="6">
                  <c:v>#N/A</c:v>
                </c:pt>
                <c:pt idx="7">
                  <c:v>2.59</c:v>
                </c:pt>
                <c:pt idx="8">
                  <c:v>#N/A</c:v>
                </c:pt>
                <c:pt idx="9">
                  <c:v>3.52</c:v>
                </c:pt>
              </c:numCache>
            </c:numRef>
          </c:val>
          <c:extLst xmlns:c16r2="http://schemas.microsoft.com/office/drawing/2015/06/chart">
            <c:ext xmlns:c16="http://schemas.microsoft.com/office/drawing/2014/chart" uri="{C3380CC4-5D6E-409C-BE32-E72D297353CC}">
              <c16:uniqueId val="{00000008-897A-438F-866B-078C77B8A600}"/>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8.1300000000000008</c:v>
                </c:pt>
                <c:pt idx="2">
                  <c:v>#N/A</c:v>
                </c:pt>
                <c:pt idx="3">
                  <c:v>10.69</c:v>
                </c:pt>
                <c:pt idx="4">
                  <c:v>#N/A</c:v>
                </c:pt>
                <c:pt idx="5">
                  <c:v>7.42</c:v>
                </c:pt>
                <c:pt idx="6">
                  <c:v>#N/A</c:v>
                </c:pt>
                <c:pt idx="7">
                  <c:v>6.74</c:v>
                </c:pt>
                <c:pt idx="8">
                  <c:v>#N/A</c:v>
                </c:pt>
                <c:pt idx="9">
                  <c:v>6.66</c:v>
                </c:pt>
              </c:numCache>
            </c:numRef>
          </c:val>
          <c:extLst xmlns:c16r2="http://schemas.microsoft.com/office/drawing/2015/06/chart">
            <c:ext xmlns:c16="http://schemas.microsoft.com/office/drawing/2014/chart" uri="{C3380CC4-5D6E-409C-BE32-E72D297353CC}">
              <c16:uniqueId val="{00000009-897A-438F-866B-078C77B8A600}"/>
            </c:ext>
          </c:extLst>
        </c:ser>
        <c:dLbls>
          <c:showLegendKey val="0"/>
          <c:showVal val="0"/>
          <c:showCatName val="0"/>
          <c:showSerName val="0"/>
          <c:showPercent val="0"/>
          <c:showBubbleSize val="0"/>
        </c:dLbls>
        <c:gapWidth val="150"/>
        <c:overlap val="100"/>
        <c:axId val="733289304"/>
        <c:axId val="733291264"/>
      </c:barChart>
      <c:catAx>
        <c:axId val="733289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33291264"/>
        <c:crosses val="autoZero"/>
        <c:auto val="1"/>
        <c:lblAlgn val="ctr"/>
        <c:lblOffset val="100"/>
        <c:tickLblSkip val="1"/>
        <c:tickMarkSkip val="1"/>
        <c:noMultiLvlLbl val="0"/>
      </c:catAx>
      <c:valAx>
        <c:axId val="733291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332893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3950</c:v>
                </c:pt>
                <c:pt idx="5">
                  <c:v>3852</c:v>
                </c:pt>
                <c:pt idx="8">
                  <c:v>3760</c:v>
                </c:pt>
                <c:pt idx="11">
                  <c:v>3825</c:v>
                </c:pt>
                <c:pt idx="14">
                  <c:v>3613</c:v>
                </c:pt>
              </c:numCache>
            </c:numRef>
          </c:val>
          <c:extLst xmlns:c16r2="http://schemas.microsoft.com/office/drawing/2015/06/chart">
            <c:ext xmlns:c16="http://schemas.microsoft.com/office/drawing/2014/chart" uri="{C3380CC4-5D6E-409C-BE32-E72D297353CC}">
              <c16:uniqueId val="{00000000-1A09-40B5-9CC8-9162D277988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1A09-40B5-9CC8-9162D277988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3</c:v>
                </c:pt>
                <c:pt idx="6">
                  <c:v>2</c:v>
                </c:pt>
                <c:pt idx="9">
                  <c:v>6</c:v>
                </c:pt>
                <c:pt idx="12">
                  <c:v>11</c:v>
                </c:pt>
              </c:numCache>
            </c:numRef>
          </c:val>
          <c:extLst xmlns:c16r2="http://schemas.microsoft.com/office/drawing/2015/06/chart">
            <c:ext xmlns:c16="http://schemas.microsoft.com/office/drawing/2014/chart" uri="{C3380CC4-5D6E-409C-BE32-E72D297353CC}">
              <c16:uniqueId val="{00000002-1A09-40B5-9CC8-9162D277988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254</c:v>
                </c:pt>
                <c:pt idx="3">
                  <c:v>214</c:v>
                </c:pt>
                <c:pt idx="6">
                  <c:v>214</c:v>
                </c:pt>
                <c:pt idx="9">
                  <c:v>233</c:v>
                </c:pt>
                <c:pt idx="12">
                  <c:v>243</c:v>
                </c:pt>
              </c:numCache>
            </c:numRef>
          </c:val>
          <c:extLst xmlns:c16r2="http://schemas.microsoft.com/office/drawing/2015/06/chart">
            <c:ext xmlns:c16="http://schemas.microsoft.com/office/drawing/2014/chart" uri="{C3380CC4-5D6E-409C-BE32-E72D297353CC}">
              <c16:uniqueId val="{00000003-1A09-40B5-9CC8-9162D277988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1267</c:v>
                </c:pt>
                <c:pt idx="3">
                  <c:v>1095</c:v>
                </c:pt>
                <c:pt idx="6">
                  <c:v>1034</c:v>
                </c:pt>
                <c:pt idx="9">
                  <c:v>1038</c:v>
                </c:pt>
                <c:pt idx="12">
                  <c:v>805</c:v>
                </c:pt>
              </c:numCache>
            </c:numRef>
          </c:val>
          <c:extLst xmlns:c16r2="http://schemas.microsoft.com/office/drawing/2015/06/chart">
            <c:ext xmlns:c16="http://schemas.microsoft.com/office/drawing/2014/chart" uri="{C3380CC4-5D6E-409C-BE32-E72D297353CC}">
              <c16:uniqueId val="{00000004-1A09-40B5-9CC8-9162D277988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1A09-40B5-9CC8-9162D277988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1A09-40B5-9CC8-9162D277988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3308</c:v>
                </c:pt>
                <c:pt idx="3">
                  <c:v>3185</c:v>
                </c:pt>
                <c:pt idx="6">
                  <c:v>3339</c:v>
                </c:pt>
                <c:pt idx="9">
                  <c:v>3453</c:v>
                </c:pt>
                <c:pt idx="12">
                  <c:v>3546</c:v>
                </c:pt>
              </c:numCache>
            </c:numRef>
          </c:val>
          <c:extLst xmlns:c16r2="http://schemas.microsoft.com/office/drawing/2015/06/chart">
            <c:ext xmlns:c16="http://schemas.microsoft.com/office/drawing/2014/chart" uri="{C3380CC4-5D6E-409C-BE32-E72D297353CC}">
              <c16:uniqueId val="{00000007-1A09-40B5-9CC8-9162D2779888}"/>
            </c:ext>
          </c:extLst>
        </c:ser>
        <c:dLbls>
          <c:showLegendKey val="0"/>
          <c:showVal val="0"/>
          <c:showCatName val="0"/>
          <c:showSerName val="0"/>
          <c:showPercent val="0"/>
          <c:showBubbleSize val="0"/>
        </c:dLbls>
        <c:gapWidth val="100"/>
        <c:overlap val="100"/>
        <c:axId val="339215960"/>
        <c:axId val="3392187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880</c:v>
                </c:pt>
                <c:pt idx="2">
                  <c:v>#N/A</c:v>
                </c:pt>
                <c:pt idx="3">
                  <c:v>#N/A</c:v>
                </c:pt>
                <c:pt idx="4">
                  <c:v>645</c:v>
                </c:pt>
                <c:pt idx="5">
                  <c:v>#N/A</c:v>
                </c:pt>
                <c:pt idx="6">
                  <c:v>#N/A</c:v>
                </c:pt>
                <c:pt idx="7">
                  <c:v>829</c:v>
                </c:pt>
                <c:pt idx="8">
                  <c:v>#N/A</c:v>
                </c:pt>
                <c:pt idx="9">
                  <c:v>#N/A</c:v>
                </c:pt>
                <c:pt idx="10">
                  <c:v>905</c:v>
                </c:pt>
                <c:pt idx="11">
                  <c:v>#N/A</c:v>
                </c:pt>
                <c:pt idx="12">
                  <c:v>#N/A</c:v>
                </c:pt>
                <c:pt idx="13">
                  <c:v>992</c:v>
                </c:pt>
                <c:pt idx="14">
                  <c:v>#N/A</c:v>
                </c:pt>
              </c:numCache>
            </c:numRef>
          </c:val>
          <c:smooth val="0"/>
          <c:extLst xmlns:c16r2="http://schemas.microsoft.com/office/drawing/2015/06/chart">
            <c:ext xmlns:c16="http://schemas.microsoft.com/office/drawing/2014/chart" uri="{C3380CC4-5D6E-409C-BE32-E72D297353CC}">
              <c16:uniqueId val="{00000008-1A09-40B5-9CC8-9162D2779888}"/>
            </c:ext>
          </c:extLst>
        </c:ser>
        <c:dLbls>
          <c:showLegendKey val="0"/>
          <c:showVal val="0"/>
          <c:showCatName val="0"/>
          <c:showSerName val="0"/>
          <c:showPercent val="0"/>
          <c:showBubbleSize val="0"/>
        </c:dLbls>
        <c:marker val="1"/>
        <c:smooth val="0"/>
        <c:axId val="339215960"/>
        <c:axId val="339218704"/>
      </c:lineChart>
      <c:catAx>
        <c:axId val="339215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39218704"/>
        <c:crosses val="autoZero"/>
        <c:auto val="1"/>
        <c:lblAlgn val="ctr"/>
        <c:lblOffset val="100"/>
        <c:tickLblSkip val="1"/>
        <c:tickMarkSkip val="1"/>
        <c:noMultiLvlLbl val="0"/>
      </c:catAx>
      <c:valAx>
        <c:axId val="339218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9215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41124</c:v>
                </c:pt>
                <c:pt idx="5">
                  <c:v>38398</c:v>
                </c:pt>
                <c:pt idx="8">
                  <c:v>36619</c:v>
                </c:pt>
                <c:pt idx="11">
                  <c:v>35057</c:v>
                </c:pt>
                <c:pt idx="14">
                  <c:v>34112</c:v>
                </c:pt>
              </c:numCache>
            </c:numRef>
          </c:val>
          <c:extLst xmlns:c16r2="http://schemas.microsoft.com/office/drawing/2015/06/chart">
            <c:ext xmlns:c16="http://schemas.microsoft.com/office/drawing/2014/chart" uri="{C3380CC4-5D6E-409C-BE32-E72D297353CC}">
              <c16:uniqueId val="{00000000-CF8E-4138-8637-3C46EED15A0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3006</c:v>
                </c:pt>
                <c:pt idx="5">
                  <c:v>3652</c:v>
                </c:pt>
                <c:pt idx="8">
                  <c:v>4373</c:v>
                </c:pt>
                <c:pt idx="11">
                  <c:v>4605</c:v>
                </c:pt>
                <c:pt idx="14">
                  <c:v>4300</c:v>
                </c:pt>
              </c:numCache>
            </c:numRef>
          </c:val>
          <c:extLst xmlns:c16r2="http://schemas.microsoft.com/office/drawing/2015/06/chart">
            <c:ext xmlns:c16="http://schemas.microsoft.com/office/drawing/2014/chart" uri="{C3380CC4-5D6E-409C-BE32-E72D297353CC}">
              <c16:uniqueId val="{00000001-CF8E-4138-8637-3C46EED15A0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10294</c:v>
                </c:pt>
                <c:pt idx="5">
                  <c:v>11892</c:v>
                </c:pt>
                <c:pt idx="8">
                  <c:v>13301</c:v>
                </c:pt>
                <c:pt idx="11">
                  <c:v>13289</c:v>
                </c:pt>
                <c:pt idx="14">
                  <c:v>13008</c:v>
                </c:pt>
              </c:numCache>
            </c:numRef>
          </c:val>
          <c:extLst xmlns:c16r2="http://schemas.microsoft.com/office/drawing/2015/06/chart">
            <c:ext xmlns:c16="http://schemas.microsoft.com/office/drawing/2014/chart" uri="{C3380CC4-5D6E-409C-BE32-E72D297353CC}">
              <c16:uniqueId val="{00000002-CF8E-4138-8637-3C46EED15A0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F8E-4138-8637-3C46EED15A0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F8E-4138-8637-3C46EED15A0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11</c:v>
                </c:pt>
                <c:pt idx="3">
                  <c:v>0</c:v>
                </c:pt>
                <c:pt idx="6">
                  <c:v>5</c:v>
                </c:pt>
                <c:pt idx="9">
                  <c:v>3</c:v>
                </c:pt>
                <c:pt idx="12">
                  <c:v>1</c:v>
                </c:pt>
              </c:numCache>
            </c:numRef>
          </c:val>
          <c:extLst xmlns:c16r2="http://schemas.microsoft.com/office/drawing/2015/06/chart">
            <c:ext xmlns:c16="http://schemas.microsoft.com/office/drawing/2014/chart" uri="{C3380CC4-5D6E-409C-BE32-E72D297353CC}">
              <c16:uniqueId val="{00000005-CF8E-4138-8637-3C46EED15A0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5116</c:v>
                </c:pt>
                <c:pt idx="3">
                  <c:v>5022</c:v>
                </c:pt>
                <c:pt idx="6">
                  <c:v>4954</c:v>
                </c:pt>
                <c:pt idx="9">
                  <c:v>4552</c:v>
                </c:pt>
                <c:pt idx="12">
                  <c:v>4100</c:v>
                </c:pt>
              </c:numCache>
            </c:numRef>
          </c:val>
          <c:extLst xmlns:c16r2="http://schemas.microsoft.com/office/drawing/2015/06/chart">
            <c:ext xmlns:c16="http://schemas.microsoft.com/office/drawing/2014/chart" uri="{C3380CC4-5D6E-409C-BE32-E72D297353CC}">
              <c16:uniqueId val="{00000006-CF8E-4138-8637-3C46EED15A0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1439</c:v>
                </c:pt>
                <c:pt idx="3">
                  <c:v>1471</c:v>
                </c:pt>
                <c:pt idx="6">
                  <c:v>1402</c:v>
                </c:pt>
                <c:pt idx="9">
                  <c:v>1583</c:v>
                </c:pt>
                <c:pt idx="12">
                  <c:v>1629</c:v>
                </c:pt>
              </c:numCache>
            </c:numRef>
          </c:val>
          <c:extLst xmlns:c16r2="http://schemas.microsoft.com/office/drawing/2015/06/chart">
            <c:ext xmlns:c16="http://schemas.microsoft.com/office/drawing/2014/chart" uri="{C3380CC4-5D6E-409C-BE32-E72D297353CC}">
              <c16:uniqueId val="{00000007-CF8E-4138-8637-3C46EED15A0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17958</c:v>
                </c:pt>
                <c:pt idx="3">
                  <c:v>17063</c:v>
                </c:pt>
                <c:pt idx="6">
                  <c:v>16227</c:v>
                </c:pt>
                <c:pt idx="9">
                  <c:v>15462</c:v>
                </c:pt>
                <c:pt idx="12">
                  <c:v>15668</c:v>
                </c:pt>
              </c:numCache>
            </c:numRef>
          </c:val>
          <c:extLst xmlns:c16r2="http://schemas.microsoft.com/office/drawing/2015/06/chart">
            <c:ext xmlns:c16="http://schemas.microsoft.com/office/drawing/2014/chart" uri="{C3380CC4-5D6E-409C-BE32-E72D297353CC}">
              <c16:uniqueId val="{00000008-CF8E-4138-8637-3C46EED15A0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9-CF8E-4138-8637-3C46EED15A0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34993</c:v>
                </c:pt>
                <c:pt idx="3">
                  <c:v>34512</c:v>
                </c:pt>
                <c:pt idx="6">
                  <c:v>32312</c:v>
                </c:pt>
                <c:pt idx="9">
                  <c:v>30464</c:v>
                </c:pt>
                <c:pt idx="12">
                  <c:v>29713</c:v>
                </c:pt>
              </c:numCache>
            </c:numRef>
          </c:val>
          <c:extLst xmlns:c16r2="http://schemas.microsoft.com/office/drawing/2015/06/chart">
            <c:ext xmlns:c16="http://schemas.microsoft.com/office/drawing/2014/chart" uri="{C3380CC4-5D6E-409C-BE32-E72D297353CC}">
              <c16:uniqueId val="{0000000A-CF8E-4138-8637-3C46EED15A05}"/>
            </c:ext>
          </c:extLst>
        </c:ser>
        <c:dLbls>
          <c:showLegendKey val="0"/>
          <c:showVal val="0"/>
          <c:showCatName val="0"/>
          <c:showSerName val="0"/>
          <c:showPercent val="0"/>
          <c:showBubbleSize val="0"/>
        </c:dLbls>
        <c:gapWidth val="100"/>
        <c:overlap val="100"/>
        <c:axId val="339217528"/>
        <c:axId val="3392179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5092</c:v>
                </c:pt>
                <c:pt idx="2">
                  <c:v>#N/A</c:v>
                </c:pt>
                <c:pt idx="3">
                  <c:v>#N/A</c:v>
                </c:pt>
                <c:pt idx="4">
                  <c:v>4126</c:v>
                </c:pt>
                <c:pt idx="5">
                  <c:v>#N/A</c:v>
                </c:pt>
                <c:pt idx="6">
                  <c:v>#N/A</c:v>
                </c:pt>
                <c:pt idx="7">
                  <c:v>607</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CF8E-4138-8637-3C46EED15A05}"/>
            </c:ext>
          </c:extLst>
        </c:ser>
        <c:dLbls>
          <c:showLegendKey val="0"/>
          <c:showVal val="0"/>
          <c:showCatName val="0"/>
          <c:showSerName val="0"/>
          <c:showPercent val="0"/>
          <c:showBubbleSize val="0"/>
        </c:dLbls>
        <c:marker val="1"/>
        <c:smooth val="0"/>
        <c:axId val="339217528"/>
        <c:axId val="339217920"/>
      </c:lineChart>
      <c:catAx>
        <c:axId val="339217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39217920"/>
        <c:crosses val="autoZero"/>
        <c:auto val="1"/>
        <c:lblAlgn val="ctr"/>
        <c:lblOffset val="100"/>
        <c:tickLblSkip val="1"/>
        <c:tickMarkSkip val="1"/>
        <c:noMultiLvlLbl val="0"/>
      </c:catAx>
      <c:valAx>
        <c:axId val="3392179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9217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6426</c:v>
                </c:pt>
                <c:pt idx="1">
                  <c:v>5853</c:v>
                </c:pt>
                <c:pt idx="2">
                  <c:v>5574</c:v>
                </c:pt>
              </c:numCache>
            </c:numRef>
          </c:val>
          <c:extLst xmlns:c16r2="http://schemas.microsoft.com/office/drawing/2015/06/chart">
            <c:ext xmlns:c16="http://schemas.microsoft.com/office/drawing/2014/chart" uri="{C3380CC4-5D6E-409C-BE32-E72D297353CC}">
              <c16:uniqueId val="{00000000-DEF4-414D-A1C1-4EE43B23A83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1422</c:v>
                </c:pt>
                <c:pt idx="1">
                  <c:v>1633</c:v>
                </c:pt>
                <c:pt idx="2">
                  <c:v>1734</c:v>
                </c:pt>
              </c:numCache>
            </c:numRef>
          </c:val>
          <c:extLst xmlns:c16r2="http://schemas.microsoft.com/office/drawing/2015/06/chart">
            <c:ext xmlns:c16="http://schemas.microsoft.com/office/drawing/2014/chart" uri="{C3380CC4-5D6E-409C-BE32-E72D297353CC}">
              <c16:uniqueId val="{00000001-DEF4-414D-A1C1-4EE43B23A83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5404</c:v>
                </c:pt>
                <c:pt idx="1">
                  <c:v>5892</c:v>
                </c:pt>
                <c:pt idx="2">
                  <c:v>6430</c:v>
                </c:pt>
              </c:numCache>
            </c:numRef>
          </c:val>
          <c:extLst xmlns:c16r2="http://schemas.microsoft.com/office/drawing/2015/06/chart">
            <c:ext xmlns:c16="http://schemas.microsoft.com/office/drawing/2014/chart" uri="{C3380CC4-5D6E-409C-BE32-E72D297353CC}">
              <c16:uniqueId val="{00000002-DEF4-414D-A1C1-4EE43B23A83E}"/>
            </c:ext>
          </c:extLst>
        </c:ser>
        <c:dLbls>
          <c:showLegendKey val="0"/>
          <c:showVal val="0"/>
          <c:showCatName val="0"/>
          <c:showSerName val="0"/>
          <c:showPercent val="0"/>
          <c:showBubbleSize val="0"/>
        </c:dLbls>
        <c:gapWidth val="120"/>
        <c:overlap val="100"/>
        <c:axId val="339213608"/>
        <c:axId val="339219096"/>
      </c:barChart>
      <c:catAx>
        <c:axId val="339213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39219096"/>
        <c:crosses val="autoZero"/>
        <c:auto val="1"/>
        <c:lblAlgn val="ctr"/>
        <c:lblOffset val="100"/>
        <c:tickLblSkip val="1"/>
        <c:tickMarkSkip val="1"/>
        <c:noMultiLvlLbl val="0"/>
      </c:catAx>
      <c:valAx>
        <c:axId val="339219096"/>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39213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群馬県渋川市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実質公債費比率は、４．９％で、前年度と比較して０．６ポイント増加した。</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b="0">
              <a:solidFill>
                <a:sysClr val="windowText" lastClr="000000"/>
              </a:solidFill>
              <a:latin typeface="ＭＳ ゴシック" pitchFamily="49" charset="-128"/>
              <a:ea typeface="ＭＳ ゴシック" pitchFamily="49" charset="-128"/>
            </a:rPr>
            <a:t>単年度比率では、５．３％で前年度と比較して０．４ポイント増加した。</a:t>
          </a:r>
          <a:endParaRPr kumimoji="1" lang="en-US" altLang="ja-JP" sz="1400" b="0">
            <a:solidFill>
              <a:sysClr val="windowText" lastClr="000000"/>
            </a:solidFill>
            <a:latin typeface="ＭＳ ゴシック" pitchFamily="49" charset="-128"/>
            <a:ea typeface="ＭＳ ゴシック" pitchFamily="49" charset="-128"/>
          </a:endParaRPr>
        </a:p>
        <a:p>
          <a:r>
            <a:rPr kumimoji="1" lang="ja-JP" altLang="en-US" sz="1400" b="0">
              <a:solidFill>
                <a:sysClr val="windowText" lastClr="000000"/>
              </a:solidFill>
              <a:latin typeface="ＭＳ ゴシック" pitchFamily="49" charset="-128"/>
              <a:ea typeface="ＭＳ ゴシック" pitchFamily="49" charset="-128"/>
            </a:rPr>
            <a:t>分母の構成要素である標準財政規模が増加したものの、大型事業に係る償還が開始したことにより、分子の構成要素である元利償還金の額が増加した。</a:t>
          </a:r>
          <a:endParaRPr kumimoji="1" lang="en-US" altLang="ja-JP" sz="1400" b="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今後も合併特例事業をはじめとした大型事業に係る償還が始まったことで、３５億円以上の多額の元利償還が続くと見込まれるため、起債管理について一層の適正化に努める。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満期一括償還地方債を利用していない。</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群馬県渋川市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将来負担比率は</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前年度</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と同様、</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該当なしとなった。</a:t>
          </a:r>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これは、分子の</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構成</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要素</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のうち、充当可能財源等が将来負担額を超過したためである。</a:t>
          </a:r>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今後、大型事業の実施に伴う地方債の借入が発生した場合や増加する公債費へ対応するための減債基金の取崩しなど、財政調整</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基金</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も含めて基金が減少する場合には、悪化することも考えられる。</a:t>
          </a:r>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引き続き、借入額の抑制や計画的な償還及び事業の見直しによる歳出削減に取り組むとともに、適正な基金の積立てに努め、将来負担の軽減を図る</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群馬県渋川市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前年度と比較し、約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３</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６</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千万円</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増加</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した。</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財政調整基金に約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１４</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億円、ふるさと創生基金に約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４</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４千</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円、地域振興基金に約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３</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７</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千万円、減債基金に約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１</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５</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千万円、庁舎建設基金に約１億円を積み立てた一方、財政調整基金から約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１６億８</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千万円、ふるさと創生基金から約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３</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７</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千万円</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、減債基金から約５千万円</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を取り崩した。</a:t>
          </a:r>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大型事業に係る合併特例事業債</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の影響</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に伴う公債費の増加等により基金全体は減少していく見込みであるが、歳出削減等の徹底や自主財源の確保等に取り組むとともに、計画的な積立て及び取崩しを行い、予期しない歳入の減少や歳出の増加に対応するための備えとして一定程度の確保に努める。</a:t>
          </a:r>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（基金の使途）</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地域振興基金：市民の連帯の強化又は地域振興を図るもの</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庁舎建設基金：庁舎の建設その他整備に要する費用の財源とするもの</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小野上地区農業用水等渇水対策施設維持管理基金：上越新幹線中山トンネル建設工事に伴う農業用水等渇水対策施設の円滑かつ適正な維持管理に要する経費の財源に充てるもの</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ふるさと創生基金：市民参加のもと、活力にあふれ、自然と歴史の里にふさわしい、個性ある地域づくりを行う事業の財源とするもの</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福祉事業基金：福祉事業の充実を図るもの</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地域振興基金：前年度と比較し、約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３</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７</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千万円増加したが、計画的な積立てを行ったためである。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庁舎建設基金：前年度と比較し、約１億円増加したが、計画的な積立てを行ったためである。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地域振興基金：</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合併特例債を活用し、</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平成２３年度から</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平成３０年度まで</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隔年で５億円ずつ</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令和元年度から</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令和５年度まで</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は</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毎年度</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２億５千万円</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ずつ、</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令和６年度は</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約</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３億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７千万円を積み立てた。合併特例債発行可能期間の最終年度となる令和７年度は、約</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３億７千万円を積み立てる見込みである。</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庁舎建設基金：新庁舎建設に向け、毎年度計画的に積立を行う。</a:t>
          </a:r>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前年度と比較し、</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約２億８千万円減少した。</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これは、取崩額が決算剰余金等による積立額を上回ったためである。事業費の精査と適正な予算執行に努め</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てきた結果</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６</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年度末</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残高は、約５５</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７</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千万円</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となっている。</a:t>
          </a:r>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中長期的な視野に立って、積立額や取崩額の目安を設定し、経済の不況等による大幅な税収減や災害の発生等による支出の増加等の予期しない歳入の減収や歳出の増加に対応するための備えとして標準財政規模の２割にあたる４０億円程度、年度間調整分として合併以後の平均取崩額である１０億円程度、合わせて５０億円程度の残高を確保するように努める。</a:t>
          </a:r>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前年度と比較し、約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１</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億円増加した。今後の公債費の増加に備えた積立てを行い、令和</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６</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年度末残高は、約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１７</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億</a:t>
          </a:r>
          <a:r>
            <a:rPr kumimoji="1" lang="ja-JP" altLang="en-US" sz="1400">
              <a:solidFill>
                <a:sysClr val="windowText" lastClr="000000"/>
              </a:solidFill>
              <a:effectLst/>
              <a:latin typeface="ＭＳ ゴシック" panose="020B0609070205080204" pitchFamily="49" charset="-128"/>
              <a:ea typeface="ＭＳ ゴシック" panose="020B0609070205080204" pitchFamily="49" charset="-128"/>
              <a:cs typeface="+mn-cs"/>
            </a:rPr>
            <a:t>３</a:t>
          </a:r>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千万円となっている。</a:t>
          </a:r>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4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a:solidFill>
                <a:sysClr val="windowText" lastClr="000000"/>
              </a:solidFill>
              <a:effectLst/>
              <a:latin typeface="ＭＳ ゴシック" panose="020B0609070205080204" pitchFamily="49" charset="-128"/>
              <a:ea typeface="ＭＳ ゴシック" panose="020B0609070205080204" pitchFamily="49" charset="-128"/>
              <a:cs typeface="+mn-cs"/>
            </a:rPr>
            <a:t>大型事業に係る合併特例事業債の影響で、令和１１年度頃まで高額な地方債の償還が続く見込みであるため、計画的に積立てを行い、毎年度３５億円を超過する公債費に減債基金を充当し、年度によって公債費に多額の一般財源を充当することがないよう対応す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群馬県渋川市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72,090
70,781
240.27
41,101,051
38,720,077
1,471,029
22,071,713
29,712,816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前年度と同ポイントであり、類似団体平均を０．１３ポイント上回っている。主な要因として、</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定額減税減収補てん特例交付金の創設に伴う地方特例交付金の増加等により、</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基準財政収入額が増加したものの、</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給与改定費の創設等</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により</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基準財政需要額も増加したことが挙げられる。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ここ数年は、概ね同水準で推移しているものの低下傾向であり、</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収納対策の強化等による自主財源の確保と、</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公共施設の適正管理</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や</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事業の見直し</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等</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による歳出削減に取り組み、引き続き財政基盤の強化に努める。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38</xdr:row>
      <xdr:rowOff>156210</xdr:rowOff>
    </xdr:from>
    <xdr:to>
      <xdr:col>23</xdr:col>
      <xdr:colOff>133350</xdr:colOff>
      <xdr:row>44</xdr:row>
      <xdr:rowOff>68580</xdr:rowOff>
    </xdr:to>
    <xdr:cxnSp macro="">
      <xdr:nvCxnSpPr>
        <xdr:cNvPr id="62" name="直線コネクタ 61"/>
        <xdr:cNvCxnSpPr/>
      </xdr:nvCxnSpPr>
      <xdr:spPr>
        <a:xfrm flipV="1">
          <a:off x="4953000" y="6671310"/>
          <a:ext cx="0" cy="9410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40657</xdr:rowOff>
    </xdr:from>
    <xdr:ext cx="762000" cy="259045"/>
    <xdr:sp macro="" textlink="">
      <xdr:nvSpPr>
        <xdr:cNvPr id="63" name="財政力最小値テキスト"/>
        <xdr:cNvSpPr txBox="1"/>
      </xdr:nvSpPr>
      <xdr:spPr>
        <a:xfrm>
          <a:off x="5041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68580</xdr:rowOff>
    </xdr:from>
    <xdr:to>
      <xdr:col>24</xdr:col>
      <xdr:colOff>12700</xdr:colOff>
      <xdr:row>44</xdr:row>
      <xdr:rowOff>68580</xdr:rowOff>
    </xdr:to>
    <xdr:cxnSp macro="">
      <xdr:nvCxnSpPr>
        <xdr:cNvPr id="64" name="直線コネクタ 63"/>
        <xdr:cNvCxnSpPr/>
      </xdr:nvCxnSpPr>
      <xdr:spPr>
        <a:xfrm>
          <a:off x="4864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37</xdr:row>
      <xdr:rowOff>71137</xdr:rowOff>
    </xdr:from>
    <xdr:ext cx="762000" cy="259045"/>
    <xdr:sp macro="" textlink="">
      <xdr:nvSpPr>
        <xdr:cNvPr id="65" name="財政力最大値テキスト"/>
        <xdr:cNvSpPr txBox="1"/>
      </xdr:nvSpPr>
      <xdr:spPr>
        <a:xfrm>
          <a:off x="5041900" y="6414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38</xdr:row>
      <xdr:rowOff>156210</xdr:rowOff>
    </xdr:from>
    <xdr:to>
      <xdr:col>24</xdr:col>
      <xdr:colOff>12700</xdr:colOff>
      <xdr:row>38</xdr:row>
      <xdr:rowOff>156210</xdr:rowOff>
    </xdr:to>
    <xdr:cxnSp macro="">
      <xdr:nvCxnSpPr>
        <xdr:cNvPr id="66" name="直線コネクタ 65"/>
        <xdr:cNvCxnSpPr/>
      </xdr:nvCxnSpPr>
      <xdr:spPr>
        <a:xfrm>
          <a:off x="4864100" y="66713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39</xdr:row>
      <xdr:rowOff>129540</xdr:rowOff>
    </xdr:from>
    <xdr:to>
      <xdr:col>23</xdr:col>
      <xdr:colOff>133350</xdr:colOff>
      <xdr:row>39</xdr:row>
      <xdr:rowOff>129540</xdr:rowOff>
    </xdr:to>
    <xdr:cxnSp macro="">
      <xdr:nvCxnSpPr>
        <xdr:cNvPr id="67" name="直線コネクタ 66"/>
        <xdr:cNvCxnSpPr/>
      </xdr:nvCxnSpPr>
      <xdr:spPr>
        <a:xfrm>
          <a:off x="4114800" y="681609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21607</xdr:rowOff>
    </xdr:from>
    <xdr:ext cx="762000" cy="259045"/>
    <xdr:sp macro="" textlink="">
      <xdr:nvSpPr>
        <xdr:cNvPr id="68" name="財政力平均値テキスト"/>
        <xdr:cNvSpPr txBox="1"/>
      </xdr:nvSpPr>
      <xdr:spPr>
        <a:xfrm>
          <a:off x="5041900" y="705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49530</xdr:rowOff>
    </xdr:from>
    <xdr:to>
      <xdr:col>23</xdr:col>
      <xdr:colOff>184150</xdr:colOff>
      <xdr:row>41</xdr:row>
      <xdr:rowOff>151130</xdr:rowOff>
    </xdr:to>
    <xdr:sp macro="" textlink="">
      <xdr:nvSpPr>
        <xdr:cNvPr id="69" name="フローチャート: 判断 68"/>
        <xdr:cNvSpPr/>
      </xdr:nvSpPr>
      <xdr:spPr>
        <a:xfrm>
          <a:off x="4902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39</xdr:row>
      <xdr:rowOff>129540</xdr:rowOff>
    </xdr:from>
    <xdr:to>
      <xdr:col>19</xdr:col>
      <xdr:colOff>133350</xdr:colOff>
      <xdr:row>39</xdr:row>
      <xdr:rowOff>129540</xdr:rowOff>
    </xdr:to>
    <xdr:cxnSp macro="">
      <xdr:nvCxnSpPr>
        <xdr:cNvPr id="70" name="直線コネクタ 69"/>
        <xdr:cNvCxnSpPr/>
      </xdr:nvCxnSpPr>
      <xdr:spPr>
        <a:xfrm>
          <a:off x="3225800" y="68160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49530</xdr:rowOff>
    </xdr:from>
    <xdr:to>
      <xdr:col>19</xdr:col>
      <xdr:colOff>184150</xdr:colOff>
      <xdr:row>41</xdr:row>
      <xdr:rowOff>151130</xdr:rowOff>
    </xdr:to>
    <xdr:sp macro="" textlink="">
      <xdr:nvSpPr>
        <xdr:cNvPr id="71" name="フローチャート: 判断 70"/>
        <xdr:cNvSpPr/>
      </xdr:nvSpPr>
      <xdr:spPr>
        <a:xfrm>
          <a:off x="4064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135907</xdr:rowOff>
    </xdr:from>
    <xdr:ext cx="736600" cy="259045"/>
    <xdr:sp macro="" textlink="">
      <xdr:nvSpPr>
        <xdr:cNvPr id="72" name="テキスト ボックス 71"/>
        <xdr:cNvSpPr txBox="1"/>
      </xdr:nvSpPr>
      <xdr:spPr>
        <a:xfrm>
          <a:off x="3733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39</xdr:row>
      <xdr:rowOff>105410</xdr:rowOff>
    </xdr:from>
    <xdr:to>
      <xdr:col>15</xdr:col>
      <xdr:colOff>82550</xdr:colOff>
      <xdr:row>39</xdr:row>
      <xdr:rowOff>129540</xdr:rowOff>
    </xdr:to>
    <xdr:cxnSp macro="">
      <xdr:nvCxnSpPr>
        <xdr:cNvPr id="73" name="直線コネクタ 72"/>
        <xdr:cNvCxnSpPr/>
      </xdr:nvCxnSpPr>
      <xdr:spPr>
        <a:xfrm>
          <a:off x="2336800" y="679196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25400</xdr:rowOff>
    </xdr:from>
    <xdr:to>
      <xdr:col>15</xdr:col>
      <xdr:colOff>133350</xdr:colOff>
      <xdr:row>41</xdr:row>
      <xdr:rowOff>127000</xdr:rowOff>
    </xdr:to>
    <xdr:sp macro="" textlink="">
      <xdr:nvSpPr>
        <xdr:cNvPr id="74" name="フローチャート: 判断 73"/>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111777</xdr:rowOff>
    </xdr:from>
    <xdr:ext cx="762000" cy="259045"/>
    <xdr:sp macro="" textlink="">
      <xdr:nvSpPr>
        <xdr:cNvPr id="75" name="テキスト ボックス 74"/>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39</xdr:row>
      <xdr:rowOff>81280</xdr:rowOff>
    </xdr:from>
    <xdr:to>
      <xdr:col>11</xdr:col>
      <xdr:colOff>31750</xdr:colOff>
      <xdr:row>39</xdr:row>
      <xdr:rowOff>105410</xdr:rowOff>
    </xdr:to>
    <xdr:cxnSp macro="">
      <xdr:nvCxnSpPr>
        <xdr:cNvPr id="76" name="直線コネクタ 75"/>
        <xdr:cNvCxnSpPr/>
      </xdr:nvCxnSpPr>
      <xdr:spPr>
        <a:xfrm>
          <a:off x="1447800" y="67678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49530</xdr:rowOff>
    </xdr:from>
    <xdr:to>
      <xdr:col>11</xdr:col>
      <xdr:colOff>82550</xdr:colOff>
      <xdr:row>41</xdr:row>
      <xdr:rowOff>151130</xdr:rowOff>
    </xdr:to>
    <xdr:sp macro="" textlink="">
      <xdr:nvSpPr>
        <xdr:cNvPr id="77" name="フローチャート: 判断 76"/>
        <xdr:cNvSpPr/>
      </xdr:nvSpPr>
      <xdr:spPr>
        <a:xfrm>
          <a:off x="2286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135907</xdr:rowOff>
    </xdr:from>
    <xdr:ext cx="762000" cy="259045"/>
    <xdr:sp macro="" textlink="">
      <xdr:nvSpPr>
        <xdr:cNvPr id="78" name="テキスト ボックス 77"/>
        <xdr:cNvSpPr txBox="1"/>
      </xdr:nvSpPr>
      <xdr:spPr>
        <a:xfrm>
          <a:off x="1955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36</xdr:row>
      <xdr:rowOff>158750</xdr:rowOff>
    </xdr:from>
    <xdr:to>
      <xdr:col>7</xdr:col>
      <xdr:colOff>31750</xdr:colOff>
      <xdr:row>37</xdr:row>
      <xdr:rowOff>88900</xdr:rowOff>
    </xdr:to>
    <xdr:sp macro="" textlink="">
      <xdr:nvSpPr>
        <xdr:cNvPr id="79" name="フローチャート: 判断 78"/>
        <xdr:cNvSpPr/>
      </xdr:nvSpPr>
      <xdr:spPr>
        <a:xfrm>
          <a:off x="13970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35</xdr:row>
      <xdr:rowOff>99077</xdr:rowOff>
    </xdr:from>
    <xdr:ext cx="762000" cy="259045"/>
    <xdr:sp macro="" textlink="">
      <xdr:nvSpPr>
        <xdr:cNvPr id="80" name="テキスト ボックス 79"/>
        <xdr:cNvSpPr txBox="1"/>
      </xdr:nvSpPr>
      <xdr:spPr>
        <a:xfrm>
          <a:off x="1066800" y="609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78740</xdr:rowOff>
    </xdr:from>
    <xdr:to>
      <xdr:col>23</xdr:col>
      <xdr:colOff>184150</xdr:colOff>
      <xdr:row>40</xdr:row>
      <xdr:rowOff>8890</xdr:rowOff>
    </xdr:to>
    <xdr:sp macro="" textlink="">
      <xdr:nvSpPr>
        <xdr:cNvPr id="86" name="楕円 85"/>
        <xdr:cNvSpPr/>
      </xdr:nvSpPr>
      <xdr:spPr>
        <a:xfrm>
          <a:off x="49022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38</xdr:row>
      <xdr:rowOff>95267</xdr:rowOff>
    </xdr:from>
    <xdr:ext cx="762000" cy="259045"/>
    <xdr:sp macro="" textlink="">
      <xdr:nvSpPr>
        <xdr:cNvPr id="87" name="財政力該当値テキスト"/>
        <xdr:cNvSpPr txBox="1"/>
      </xdr:nvSpPr>
      <xdr:spPr>
        <a:xfrm>
          <a:off x="5041900" y="661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39</xdr:row>
      <xdr:rowOff>78740</xdr:rowOff>
    </xdr:from>
    <xdr:to>
      <xdr:col>19</xdr:col>
      <xdr:colOff>184150</xdr:colOff>
      <xdr:row>40</xdr:row>
      <xdr:rowOff>8890</xdr:rowOff>
    </xdr:to>
    <xdr:sp macro="" textlink="">
      <xdr:nvSpPr>
        <xdr:cNvPr id="88" name="楕円 87"/>
        <xdr:cNvSpPr/>
      </xdr:nvSpPr>
      <xdr:spPr>
        <a:xfrm>
          <a:off x="4064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19067</xdr:rowOff>
    </xdr:from>
    <xdr:ext cx="736600" cy="259045"/>
    <xdr:sp macro="" textlink="">
      <xdr:nvSpPr>
        <xdr:cNvPr id="89" name="テキスト ボックス 88"/>
        <xdr:cNvSpPr txBox="1"/>
      </xdr:nvSpPr>
      <xdr:spPr>
        <a:xfrm>
          <a:off x="3733800" y="6534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39</xdr:row>
      <xdr:rowOff>78740</xdr:rowOff>
    </xdr:from>
    <xdr:to>
      <xdr:col>15</xdr:col>
      <xdr:colOff>133350</xdr:colOff>
      <xdr:row>40</xdr:row>
      <xdr:rowOff>8890</xdr:rowOff>
    </xdr:to>
    <xdr:sp macro="" textlink="">
      <xdr:nvSpPr>
        <xdr:cNvPr id="90" name="楕円 89"/>
        <xdr:cNvSpPr/>
      </xdr:nvSpPr>
      <xdr:spPr>
        <a:xfrm>
          <a:off x="3175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38</xdr:row>
      <xdr:rowOff>19067</xdr:rowOff>
    </xdr:from>
    <xdr:ext cx="762000" cy="259045"/>
    <xdr:sp macro="" textlink="">
      <xdr:nvSpPr>
        <xdr:cNvPr id="91" name="テキスト ボックス 90"/>
        <xdr:cNvSpPr txBox="1"/>
      </xdr:nvSpPr>
      <xdr:spPr>
        <a:xfrm>
          <a:off x="2844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39</xdr:row>
      <xdr:rowOff>54610</xdr:rowOff>
    </xdr:from>
    <xdr:to>
      <xdr:col>11</xdr:col>
      <xdr:colOff>82550</xdr:colOff>
      <xdr:row>39</xdr:row>
      <xdr:rowOff>156210</xdr:rowOff>
    </xdr:to>
    <xdr:sp macro="" textlink="">
      <xdr:nvSpPr>
        <xdr:cNvPr id="92" name="楕円 91"/>
        <xdr:cNvSpPr/>
      </xdr:nvSpPr>
      <xdr:spPr>
        <a:xfrm>
          <a:off x="2286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166387</xdr:rowOff>
    </xdr:from>
    <xdr:ext cx="762000" cy="259045"/>
    <xdr:sp macro="" textlink="">
      <xdr:nvSpPr>
        <xdr:cNvPr id="93" name="テキスト ボックス 92"/>
        <xdr:cNvSpPr txBox="1"/>
      </xdr:nvSpPr>
      <xdr:spPr>
        <a:xfrm>
          <a:off x="1955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30480</xdr:rowOff>
    </xdr:from>
    <xdr:to>
      <xdr:col>7</xdr:col>
      <xdr:colOff>31750</xdr:colOff>
      <xdr:row>39</xdr:row>
      <xdr:rowOff>132080</xdr:rowOff>
    </xdr:to>
    <xdr:sp macro="" textlink="">
      <xdr:nvSpPr>
        <xdr:cNvPr id="94" name="楕円 93"/>
        <xdr:cNvSpPr/>
      </xdr:nvSpPr>
      <xdr:spPr>
        <a:xfrm>
          <a:off x="1397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116857</xdr:rowOff>
    </xdr:from>
    <xdr:ext cx="762000" cy="259045"/>
    <xdr:sp macro="" textlink="">
      <xdr:nvSpPr>
        <xdr:cNvPr id="95" name="テキスト ボックス 94"/>
        <xdr:cNvSpPr txBox="1"/>
      </xdr:nvSpPr>
      <xdr:spPr>
        <a:xfrm>
          <a:off x="1066800" y="680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２．１</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し</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類似団体平均を</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３．１</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ポイント上回っている。</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主な</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要因としては、</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地方特例交付金及び</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地方交付税</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等の</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増加</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により、</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経常一般財源収入額</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が増加したものの、人件費や扶助費等の増加により、</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経常経費充当一般財源が</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大きく</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増加</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したことが</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考えられる。</a:t>
          </a:r>
          <a:endParaRPr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今後、社会保障給付費が増加することや合併特例債等を活用し</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て</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大型事業を実施したことに伴い</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公債費の支払いが多額になることから、自主財源の確保策と合わせて、予算編成段階における事業の精査や効率的な予算執行を通じて、財政構造の健全化を図っていく。</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95250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160655</xdr:rowOff>
    </xdr:from>
    <xdr:to>
      <xdr:col>23</xdr:col>
      <xdr:colOff>133350</xdr:colOff>
      <xdr:row>67</xdr:row>
      <xdr:rowOff>43815</xdr:rowOff>
    </xdr:to>
    <xdr:cxnSp macro="">
      <xdr:nvCxnSpPr>
        <xdr:cNvPr id="121" name="直線コネクタ 120"/>
        <xdr:cNvCxnSpPr/>
      </xdr:nvCxnSpPr>
      <xdr:spPr>
        <a:xfrm flipV="1">
          <a:off x="4953000" y="10276205"/>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15892</xdr:rowOff>
    </xdr:from>
    <xdr:ext cx="762000" cy="259045"/>
    <xdr:sp macro="" textlink="">
      <xdr:nvSpPr>
        <xdr:cNvPr id="122" name="財政構造の弾力性最小値テキスト"/>
        <xdr:cNvSpPr txBox="1"/>
      </xdr:nvSpPr>
      <xdr:spPr>
        <a:xfrm>
          <a:off x="5041900" y="1150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43815</xdr:rowOff>
    </xdr:from>
    <xdr:to>
      <xdr:col>24</xdr:col>
      <xdr:colOff>12700</xdr:colOff>
      <xdr:row>67</xdr:row>
      <xdr:rowOff>43815</xdr:rowOff>
    </xdr:to>
    <xdr:cxnSp macro="">
      <xdr:nvCxnSpPr>
        <xdr:cNvPr id="123" name="直線コネクタ 122"/>
        <xdr:cNvCxnSpPr/>
      </xdr:nvCxnSpPr>
      <xdr:spPr>
        <a:xfrm>
          <a:off x="4864100" y="1153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75582</xdr:rowOff>
    </xdr:from>
    <xdr:ext cx="762000" cy="259045"/>
    <xdr:sp macro="" textlink="">
      <xdr:nvSpPr>
        <xdr:cNvPr id="124" name="財政構造の弾力性最大値テキスト"/>
        <xdr:cNvSpPr txBox="1"/>
      </xdr:nvSpPr>
      <xdr:spPr>
        <a:xfrm>
          <a:off x="5041900" y="10019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160655</xdr:rowOff>
    </xdr:from>
    <xdr:to>
      <xdr:col>24</xdr:col>
      <xdr:colOff>12700</xdr:colOff>
      <xdr:row>59</xdr:row>
      <xdr:rowOff>160655</xdr:rowOff>
    </xdr:to>
    <xdr:cxnSp macro="">
      <xdr:nvCxnSpPr>
        <xdr:cNvPr id="125" name="直線コネクタ 124"/>
        <xdr:cNvCxnSpPr/>
      </xdr:nvCxnSpPr>
      <xdr:spPr>
        <a:xfrm>
          <a:off x="4864100" y="10276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141922</xdr:rowOff>
    </xdr:from>
    <xdr:to>
      <xdr:col>23</xdr:col>
      <xdr:colOff>133350</xdr:colOff>
      <xdr:row>65</xdr:row>
      <xdr:rowOff>97155</xdr:rowOff>
    </xdr:to>
    <xdr:cxnSp macro="">
      <xdr:nvCxnSpPr>
        <xdr:cNvPr id="126" name="直線コネクタ 125"/>
        <xdr:cNvCxnSpPr/>
      </xdr:nvCxnSpPr>
      <xdr:spPr>
        <a:xfrm>
          <a:off x="4114800" y="11114722"/>
          <a:ext cx="8382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47324</xdr:rowOff>
    </xdr:from>
    <xdr:ext cx="762000" cy="259045"/>
    <xdr:sp macro="" textlink="">
      <xdr:nvSpPr>
        <xdr:cNvPr id="127" name="財政構造の弾力性平均値テキスト"/>
        <xdr:cNvSpPr txBox="1"/>
      </xdr:nvSpPr>
      <xdr:spPr>
        <a:xfrm>
          <a:off x="5041900" y="108486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30797</xdr:rowOff>
    </xdr:from>
    <xdr:to>
      <xdr:col>23</xdr:col>
      <xdr:colOff>184150</xdr:colOff>
      <xdr:row>64</xdr:row>
      <xdr:rowOff>132397</xdr:rowOff>
    </xdr:to>
    <xdr:sp macro="" textlink="">
      <xdr:nvSpPr>
        <xdr:cNvPr id="128" name="フローチャート: 判断 127"/>
        <xdr:cNvSpPr/>
      </xdr:nvSpPr>
      <xdr:spPr>
        <a:xfrm>
          <a:off x="4902200" y="1100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141922</xdr:rowOff>
    </xdr:from>
    <xdr:to>
      <xdr:col>19</xdr:col>
      <xdr:colOff>133350</xdr:colOff>
      <xdr:row>64</xdr:row>
      <xdr:rowOff>160020</xdr:rowOff>
    </xdr:to>
    <xdr:cxnSp macro="">
      <xdr:nvCxnSpPr>
        <xdr:cNvPr id="129" name="直線コネクタ 128"/>
        <xdr:cNvCxnSpPr/>
      </xdr:nvCxnSpPr>
      <xdr:spPr>
        <a:xfrm flipV="1">
          <a:off x="3225800" y="11114722"/>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0" name="フローチャート: 判断 129"/>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52087</xdr:rowOff>
    </xdr:from>
    <xdr:ext cx="736600" cy="259045"/>
    <xdr:sp macro="" textlink="">
      <xdr:nvSpPr>
        <xdr:cNvPr id="131" name="テキスト ボックス 130"/>
        <xdr:cNvSpPr txBox="1"/>
      </xdr:nvSpPr>
      <xdr:spPr>
        <a:xfrm>
          <a:off x="3733800" y="1068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134938</xdr:rowOff>
    </xdr:from>
    <xdr:to>
      <xdr:col>15</xdr:col>
      <xdr:colOff>82550</xdr:colOff>
      <xdr:row>64</xdr:row>
      <xdr:rowOff>160020</xdr:rowOff>
    </xdr:to>
    <xdr:cxnSp macro="">
      <xdr:nvCxnSpPr>
        <xdr:cNvPr id="132" name="直線コネクタ 131"/>
        <xdr:cNvCxnSpPr/>
      </xdr:nvCxnSpPr>
      <xdr:spPr>
        <a:xfrm>
          <a:off x="2336800" y="10764838"/>
          <a:ext cx="889000" cy="367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51435</xdr:rowOff>
    </xdr:from>
    <xdr:to>
      <xdr:col>15</xdr:col>
      <xdr:colOff>133350</xdr:colOff>
      <xdr:row>63</xdr:row>
      <xdr:rowOff>153035</xdr:rowOff>
    </xdr:to>
    <xdr:sp macro="" textlink="">
      <xdr:nvSpPr>
        <xdr:cNvPr id="133" name="フローチャート: 判断 132"/>
        <xdr:cNvSpPr/>
      </xdr:nvSpPr>
      <xdr:spPr>
        <a:xfrm>
          <a:off x="3175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163212</xdr:rowOff>
    </xdr:from>
    <xdr:ext cx="762000" cy="259045"/>
    <xdr:sp macro="" textlink="">
      <xdr:nvSpPr>
        <xdr:cNvPr id="134" name="テキスト ボックス 133"/>
        <xdr:cNvSpPr txBox="1"/>
      </xdr:nvSpPr>
      <xdr:spPr>
        <a:xfrm>
          <a:off x="2844800" y="1062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134938</xdr:rowOff>
    </xdr:from>
    <xdr:to>
      <xdr:col>11</xdr:col>
      <xdr:colOff>31750</xdr:colOff>
      <xdr:row>64</xdr:row>
      <xdr:rowOff>147955</xdr:rowOff>
    </xdr:to>
    <xdr:cxnSp macro="">
      <xdr:nvCxnSpPr>
        <xdr:cNvPr id="135" name="直線コネクタ 134"/>
        <xdr:cNvCxnSpPr/>
      </xdr:nvCxnSpPr>
      <xdr:spPr>
        <a:xfrm flipV="1">
          <a:off x="1447800" y="10764838"/>
          <a:ext cx="889000" cy="355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29845</xdr:rowOff>
    </xdr:from>
    <xdr:to>
      <xdr:col>11</xdr:col>
      <xdr:colOff>82550</xdr:colOff>
      <xdr:row>62</xdr:row>
      <xdr:rowOff>131445</xdr:rowOff>
    </xdr:to>
    <xdr:sp macro="" textlink="">
      <xdr:nvSpPr>
        <xdr:cNvPr id="136" name="フローチャート: 判断 135"/>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141622</xdr:rowOff>
    </xdr:from>
    <xdr:ext cx="762000" cy="259045"/>
    <xdr:sp macro="" textlink="">
      <xdr:nvSpPr>
        <xdr:cNvPr id="137" name="テキスト ボックス 136"/>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51435</xdr:rowOff>
    </xdr:from>
    <xdr:to>
      <xdr:col>7</xdr:col>
      <xdr:colOff>31750</xdr:colOff>
      <xdr:row>63</xdr:row>
      <xdr:rowOff>153035</xdr:rowOff>
    </xdr:to>
    <xdr:sp macro="" textlink="">
      <xdr:nvSpPr>
        <xdr:cNvPr id="138" name="フローチャート: 判断 137"/>
        <xdr:cNvSpPr/>
      </xdr:nvSpPr>
      <xdr:spPr>
        <a:xfrm>
          <a:off x="1397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163212</xdr:rowOff>
    </xdr:from>
    <xdr:ext cx="762000" cy="259045"/>
    <xdr:sp macro="" textlink="">
      <xdr:nvSpPr>
        <xdr:cNvPr id="139" name="テキスト ボックス 138"/>
        <xdr:cNvSpPr txBox="1"/>
      </xdr:nvSpPr>
      <xdr:spPr>
        <a:xfrm>
          <a:off x="1066800" y="1062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46355</xdr:rowOff>
    </xdr:from>
    <xdr:to>
      <xdr:col>23</xdr:col>
      <xdr:colOff>184150</xdr:colOff>
      <xdr:row>65</xdr:row>
      <xdr:rowOff>147955</xdr:rowOff>
    </xdr:to>
    <xdr:sp macro="" textlink="">
      <xdr:nvSpPr>
        <xdr:cNvPr id="145" name="楕円 144"/>
        <xdr:cNvSpPr/>
      </xdr:nvSpPr>
      <xdr:spPr>
        <a:xfrm>
          <a:off x="49022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18432</xdr:rowOff>
    </xdr:from>
    <xdr:ext cx="762000" cy="259045"/>
    <xdr:sp macro="" textlink="">
      <xdr:nvSpPr>
        <xdr:cNvPr id="146" name="財政構造の弾力性該当値テキスト"/>
        <xdr:cNvSpPr txBox="1"/>
      </xdr:nvSpPr>
      <xdr:spPr>
        <a:xfrm>
          <a:off x="5041900" y="1116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91122</xdr:rowOff>
    </xdr:from>
    <xdr:to>
      <xdr:col>19</xdr:col>
      <xdr:colOff>184150</xdr:colOff>
      <xdr:row>65</xdr:row>
      <xdr:rowOff>21272</xdr:rowOff>
    </xdr:to>
    <xdr:sp macro="" textlink="">
      <xdr:nvSpPr>
        <xdr:cNvPr id="147" name="楕円 146"/>
        <xdr:cNvSpPr/>
      </xdr:nvSpPr>
      <xdr:spPr>
        <a:xfrm>
          <a:off x="4064000" y="1106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6049</xdr:rowOff>
    </xdr:from>
    <xdr:ext cx="736600" cy="259045"/>
    <xdr:sp macro="" textlink="">
      <xdr:nvSpPr>
        <xdr:cNvPr id="148" name="テキスト ボックス 147"/>
        <xdr:cNvSpPr txBox="1"/>
      </xdr:nvSpPr>
      <xdr:spPr>
        <a:xfrm>
          <a:off x="3733800" y="11150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109220</xdr:rowOff>
    </xdr:from>
    <xdr:to>
      <xdr:col>15</xdr:col>
      <xdr:colOff>133350</xdr:colOff>
      <xdr:row>65</xdr:row>
      <xdr:rowOff>39370</xdr:rowOff>
    </xdr:to>
    <xdr:sp macro="" textlink="">
      <xdr:nvSpPr>
        <xdr:cNvPr id="149" name="楕円 148"/>
        <xdr:cNvSpPr/>
      </xdr:nvSpPr>
      <xdr:spPr>
        <a:xfrm>
          <a:off x="3175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24147</xdr:rowOff>
    </xdr:from>
    <xdr:ext cx="762000" cy="259045"/>
    <xdr:sp macro="" textlink="">
      <xdr:nvSpPr>
        <xdr:cNvPr id="150" name="テキスト ボックス 149"/>
        <xdr:cNvSpPr txBox="1"/>
      </xdr:nvSpPr>
      <xdr:spPr>
        <a:xfrm>
          <a:off x="2844800" y="1116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84138</xdr:rowOff>
    </xdr:from>
    <xdr:to>
      <xdr:col>11</xdr:col>
      <xdr:colOff>82550</xdr:colOff>
      <xdr:row>63</xdr:row>
      <xdr:rowOff>14288</xdr:rowOff>
    </xdr:to>
    <xdr:sp macro="" textlink="">
      <xdr:nvSpPr>
        <xdr:cNvPr id="151" name="楕円 150"/>
        <xdr:cNvSpPr/>
      </xdr:nvSpPr>
      <xdr:spPr>
        <a:xfrm>
          <a:off x="2286000" y="1071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170515</xdr:rowOff>
    </xdr:from>
    <xdr:ext cx="762000" cy="259045"/>
    <xdr:sp macro="" textlink="">
      <xdr:nvSpPr>
        <xdr:cNvPr id="152" name="テキスト ボックス 151"/>
        <xdr:cNvSpPr txBox="1"/>
      </xdr:nvSpPr>
      <xdr:spPr>
        <a:xfrm>
          <a:off x="1955800" y="1080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97155</xdr:rowOff>
    </xdr:from>
    <xdr:to>
      <xdr:col>7</xdr:col>
      <xdr:colOff>31750</xdr:colOff>
      <xdr:row>65</xdr:row>
      <xdr:rowOff>27305</xdr:rowOff>
    </xdr:to>
    <xdr:sp macro="" textlink="">
      <xdr:nvSpPr>
        <xdr:cNvPr id="153" name="楕円 152"/>
        <xdr:cNvSpPr/>
      </xdr:nvSpPr>
      <xdr:spPr>
        <a:xfrm>
          <a:off x="1397000" y="1106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12082</xdr:rowOff>
    </xdr:from>
    <xdr:ext cx="762000" cy="259045"/>
    <xdr:sp macro="" textlink="">
      <xdr:nvSpPr>
        <xdr:cNvPr id="154" name="テキスト ボックス 153"/>
        <xdr:cNvSpPr txBox="1"/>
      </xdr:nvSpPr>
      <xdr:spPr>
        <a:xfrm>
          <a:off x="1066800" y="1115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[164,341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９</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７２８</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円</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し、類似団体平均を</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２５</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５６６</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円下回っている。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人件費は、</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会計年度任用職員に対する報酬の引上げ及び勤勉手当の支給開始等に伴い、</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増加</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した。</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物件費は、新型コロナウイルスワクチン</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の定期接種開始等に伴い、増加</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となった。</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定員管理適正化計画に基づき</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組織機構の見直しと連動しながら、職員数の適正化に努めるとともに、公共施設の適正管理や事業の見直し</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を</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通じて、歳出の削減を図っていく。</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1" name="直線コネクタ 170"/>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2" name="テキスト ボックス 171"/>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3" name="直線コネクタ 172"/>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4" name="テキスト ボックス 173"/>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5" name="直線コネクタ 174"/>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6" name="テキスト ボックス 175"/>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77" name="直線コネクタ 176"/>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8" name="テキスト ボックス 177"/>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79" name="直線コネクタ 178"/>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0" name="テキスト ボックス 179"/>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1" name="直線コネクタ 180"/>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2" name="テキスト ボックス 181"/>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22041</xdr:rowOff>
    </xdr:from>
    <xdr:to>
      <xdr:col>23</xdr:col>
      <xdr:colOff>133350</xdr:colOff>
      <xdr:row>89</xdr:row>
      <xdr:rowOff>10283</xdr:rowOff>
    </xdr:to>
    <xdr:cxnSp macro="">
      <xdr:nvCxnSpPr>
        <xdr:cNvPr id="186" name="直線コネクタ 185"/>
        <xdr:cNvCxnSpPr/>
      </xdr:nvCxnSpPr>
      <xdr:spPr>
        <a:xfrm flipV="1">
          <a:off x="4953000" y="13909491"/>
          <a:ext cx="0" cy="13598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153810</xdr:rowOff>
    </xdr:from>
    <xdr:ext cx="762000" cy="259045"/>
    <xdr:sp macro="" textlink="">
      <xdr:nvSpPr>
        <xdr:cNvPr id="187" name="人件費・物件費等の状況最小値テキスト"/>
        <xdr:cNvSpPr txBox="1"/>
      </xdr:nvSpPr>
      <xdr:spPr>
        <a:xfrm>
          <a:off x="5041900" y="1524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10283</xdr:rowOff>
    </xdr:from>
    <xdr:to>
      <xdr:col>24</xdr:col>
      <xdr:colOff>12700</xdr:colOff>
      <xdr:row>89</xdr:row>
      <xdr:rowOff>10283</xdr:rowOff>
    </xdr:to>
    <xdr:cxnSp macro="">
      <xdr:nvCxnSpPr>
        <xdr:cNvPr id="188" name="直線コネクタ 187"/>
        <xdr:cNvCxnSpPr/>
      </xdr:nvCxnSpPr>
      <xdr:spPr>
        <a:xfrm>
          <a:off x="4864100" y="1526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108418</xdr:rowOff>
    </xdr:from>
    <xdr:ext cx="762000" cy="259045"/>
    <xdr:sp macro="" textlink="">
      <xdr:nvSpPr>
        <xdr:cNvPr id="189" name="人件費・物件費等の状況最大値テキスト"/>
        <xdr:cNvSpPr txBox="1"/>
      </xdr:nvSpPr>
      <xdr:spPr>
        <a:xfrm>
          <a:off x="5041900" y="1365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22041</xdr:rowOff>
    </xdr:from>
    <xdr:to>
      <xdr:col>24</xdr:col>
      <xdr:colOff>12700</xdr:colOff>
      <xdr:row>81</xdr:row>
      <xdr:rowOff>22041</xdr:rowOff>
    </xdr:to>
    <xdr:cxnSp macro="">
      <xdr:nvCxnSpPr>
        <xdr:cNvPr id="190" name="直線コネクタ 189"/>
        <xdr:cNvCxnSpPr/>
      </xdr:nvCxnSpPr>
      <xdr:spPr>
        <a:xfrm>
          <a:off x="4864100" y="13909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60832</xdr:rowOff>
    </xdr:from>
    <xdr:to>
      <xdr:col>23</xdr:col>
      <xdr:colOff>133350</xdr:colOff>
      <xdr:row>82</xdr:row>
      <xdr:rowOff>127899</xdr:rowOff>
    </xdr:to>
    <xdr:cxnSp macro="">
      <xdr:nvCxnSpPr>
        <xdr:cNvPr id="191" name="直線コネクタ 190"/>
        <xdr:cNvCxnSpPr/>
      </xdr:nvCxnSpPr>
      <xdr:spPr>
        <a:xfrm>
          <a:off x="4114800" y="14119732"/>
          <a:ext cx="838200" cy="67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53985</xdr:rowOff>
    </xdr:from>
    <xdr:ext cx="762000" cy="259045"/>
    <xdr:sp macro="" textlink="">
      <xdr:nvSpPr>
        <xdr:cNvPr id="192" name="人件費・物件費等の状況平均値テキスト"/>
        <xdr:cNvSpPr txBox="1"/>
      </xdr:nvSpPr>
      <xdr:spPr>
        <a:xfrm>
          <a:off x="5041900" y="14284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81908</xdr:rowOff>
    </xdr:from>
    <xdr:to>
      <xdr:col>23</xdr:col>
      <xdr:colOff>184150</xdr:colOff>
      <xdr:row>84</xdr:row>
      <xdr:rowOff>12058</xdr:rowOff>
    </xdr:to>
    <xdr:sp macro="" textlink="">
      <xdr:nvSpPr>
        <xdr:cNvPr id="193" name="フローチャート: 判断 192"/>
        <xdr:cNvSpPr/>
      </xdr:nvSpPr>
      <xdr:spPr>
        <a:xfrm>
          <a:off x="4902200" y="1431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60832</xdr:rowOff>
    </xdr:from>
    <xdr:to>
      <xdr:col>19</xdr:col>
      <xdr:colOff>133350</xdr:colOff>
      <xdr:row>82</xdr:row>
      <xdr:rowOff>74372</xdr:rowOff>
    </xdr:to>
    <xdr:cxnSp macro="">
      <xdr:nvCxnSpPr>
        <xdr:cNvPr id="194" name="直線コネクタ 193"/>
        <xdr:cNvCxnSpPr/>
      </xdr:nvCxnSpPr>
      <xdr:spPr>
        <a:xfrm flipV="1">
          <a:off x="3225800" y="14119732"/>
          <a:ext cx="889000" cy="13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819</xdr:rowOff>
    </xdr:from>
    <xdr:to>
      <xdr:col>19</xdr:col>
      <xdr:colOff>184150</xdr:colOff>
      <xdr:row>83</xdr:row>
      <xdr:rowOff>102419</xdr:rowOff>
    </xdr:to>
    <xdr:sp macro="" textlink="">
      <xdr:nvSpPr>
        <xdr:cNvPr id="195" name="フローチャート: 判断 194"/>
        <xdr:cNvSpPr/>
      </xdr:nvSpPr>
      <xdr:spPr>
        <a:xfrm>
          <a:off x="4064000" y="1423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87196</xdr:rowOff>
    </xdr:from>
    <xdr:ext cx="736600" cy="259045"/>
    <xdr:sp macro="" textlink="">
      <xdr:nvSpPr>
        <xdr:cNvPr id="196" name="テキスト ボックス 195"/>
        <xdr:cNvSpPr txBox="1"/>
      </xdr:nvSpPr>
      <xdr:spPr>
        <a:xfrm>
          <a:off x="3733800" y="14317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74372</xdr:rowOff>
    </xdr:from>
    <xdr:to>
      <xdr:col>15</xdr:col>
      <xdr:colOff>82550</xdr:colOff>
      <xdr:row>82</xdr:row>
      <xdr:rowOff>85782</xdr:rowOff>
    </xdr:to>
    <xdr:cxnSp macro="">
      <xdr:nvCxnSpPr>
        <xdr:cNvPr id="197" name="直線コネクタ 196"/>
        <xdr:cNvCxnSpPr/>
      </xdr:nvCxnSpPr>
      <xdr:spPr>
        <a:xfrm flipV="1">
          <a:off x="2336800" y="14133272"/>
          <a:ext cx="889000" cy="11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159493</xdr:rowOff>
    </xdr:from>
    <xdr:to>
      <xdr:col>15</xdr:col>
      <xdr:colOff>133350</xdr:colOff>
      <xdr:row>83</xdr:row>
      <xdr:rowOff>89643</xdr:rowOff>
    </xdr:to>
    <xdr:sp macro="" textlink="">
      <xdr:nvSpPr>
        <xdr:cNvPr id="198" name="フローチャート: 判断 197"/>
        <xdr:cNvSpPr/>
      </xdr:nvSpPr>
      <xdr:spPr>
        <a:xfrm>
          <a:off x="3175000" y="14218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74420</xdr:rowOff>
    </xdr:from>
    <xdr:ext cx="762000" cy="259045"/>
    <xdr:sp macro="" textlink="">
      <xdr:nvSpPr>
        <xdr:cNvPr id="199" name="テキスト ボックス 198"/>
        <xdr:cNvSpPr txBox="1"/>
      </xdr:nvSpPr>
      <xdr:spPr>
        <a:xfrm>
          <a:off x="2844800" y="14304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61162</xdr:rowOff>
    </xdr:from>
    <xdr:to>
      <xdr:col>11</xdr:col>
      <xdr:colOff>31750</xdr:colOff>
      <xdr:row>82</xdr:row>
      <xdr:rowOff>85782</xdr:rowOff>
    </xdr:to>
    <xdr:cxnSp macro="">
      <xdr:nvCxnSpPr>
        <xdr:cNvPr id="200" name="直線コネクタ 199"/>
        <xdr:cNvCxnSpPr/>
      </xdr:nvCxnSpPr>
      <xdr:spPr>
        <a:xfrm>
          <a:off x="1447800" y="14120062"/>
          <a:ext cx="889000" cy="24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125918</xdr:rowOff>
    </xdr:from>
    <xdr:to>
      <xdr:col>11</xdr:col>
      <xdr:colOff>82550</xdr:colOff>
      <xdr:row>83</xdr:row>
      <xdr:rowOff>56068</xdr:rowOff>
    </xdr:to>
    <xdr:sp macro="" textlink="">
      <xdr:nvSpPr>
        <xdr:cNvPr id="201" name="フローチャート: 判断 200"/>
        <xdr:cNvSpPr/>
      </xdr:nvSpPr>
      <xdr:spPr>
        <a:xfrm>
          <a:off x="2286000" y="1418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40845</xdr:rowOff>
    </xdr:from>
    <xdr:ext cx="762000" cy="259045"/>
    <xdr:sp macro="" textlink="">
      <xdr:nvSpPr>
        <xdr:cNvPr id="202" name="テキスト ボックス 201"/>
        <xdr:cNvSpPr txBox="1"/>
      </xdr:nvSpPr>
      <xdr:spPr>
        <a:xfrm>
          <a:off x="1955800" y="14271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68816</xdr:rowOff>
    </xdr:from>
    <xdr:to>
      <xdr:col>7</xdr:col>
      <xdr:colOff>31750</xdr:colOff>
      <xdr:row>81</xdr:row>
      <xdr:rowOff>170416</xdr:rowOff>
    </xdr:to>
    <xdr:sp macro="" textlink="">
      <xdr:nvSpPr>
        <xdr:cNvPr id="203" name="フローチャート: 判断 202"/>
        <xdr:cNvSpPr/>
      </xdr:nvSpPr>
      <xdr:spPr>
        <a:xfrm>
          <a:off x="1397000" y="13956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9143</xdr:rowOff>
    </xdr:from>
    <xdr:ext cx="762000" cy="259045"/>
    <xdr:sp macro="" textlink="">
      <xdr:nvSpPr>
        <xdr:cNvPr id="204" name="テキスト ボックス 203"/>
        <xdr:cNvSpPr txBox="1"/>
      </xdr:nvSpPr>
      <xdr:spPr>
        <a:xfrm>
          <a:off x="1066800" y="13725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77099</xdr:rowOff>
    </xdr:from>
    <xdr:to>
      <xdr:col>23</xdr:col>
      <xdr:colOff>184150</xdr:colOff>
      <xdr:row>83</xdr:row>
      <xdr:rowOff>7249</xdr:rowOff>
    </xdr:to>
    <xdr:sp macro="" textlink="">
      <xdr:nvSpPr>
        <xdr:cNvPr id="210" name="楕円 209"/>
        <xdr:cNvSpPr/>
      </xdr:nvSpPr>
      <xdr:spPr>
        <a:xfrm>
          <a:off x="4902200" y="1413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93626</xdr:rowOff>
    </xdr:from>
    <xdr:ext cx="762000" cy="259045"/>
    <xdr:sp macro="" textlink="">
      <xdr:nvSpPr>
        <xdr:cNvPr id="211" name="人件費・物件費等の状況該当値テキスト"/>
        <xdr:cNvSpPr txBox="1"/>
      </xdr:nvSpPr>
      <xdr:spPr>
        <a:xfrm>
          <a:off x="5041900" y="13981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10032</xdr:rowOff>
    </xdr:from>
    <xdr:to>
      <xdr:col>19</xdr:col>
      <xdr:colOff>184150</xdr:colOff>
      <xdr:row>82</xdr:row>
      <xdr:rowOff>111632</xdr:rowOff>
    </xdr:to>
    <xdr:sp macro="" textlink="">
      <xdr:nvSpPr>
        <xdr:cNvPr id="212" name="楕円 211"/>
        <xdr:cNvSpPr/>
      </xdr:nvSpPr>
      <xdr:spPr>
        <a:xfrm>
          <a:off x="4064000" y="1406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121809</xdr:rowOff>
    </xdr:from>
    <xdr:ext cx="736600" cy="259045"/>
    <xdr:sp macro="" textlink="">
      <xdr:nvSpPr>
        <xdr:cNvPr id="213" name="テキスト ボックス 212"/>
        <xdr:cNvSpPr txBox="1"/>
      </xdr:nvSpPr>
      <xdr:spPr>
        <a:xfrm>
          <a:off x="3733800" y="13837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23572</xdr:rowOff>
    </xdr:from>
    <xdr:to>
      <xdr:col>15</xdr:col>
      <xdr:colOff>133350</xdr:colOff>
      <xdr:row>82</xdr:row>
      <xdr:rowOff>125172</xdr:rowOff>
    </xdr:to>
    <xdr:sp macro="" textlink="">
      <xdr:nvSpPr>
        <xdr:cNvPr id="214" name="楕円 213"/>
        <xdr:cNvSpPr/>
      </xdr:nvSpPr>
      <xdr:spPr>
        <a:xfrm>
          <a:off x="3175000" y="1408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135349</xdr:rowOff>
    </xdr:from>
    <xdr:ext cx="762000" cy="259045"/>
    <xdr:sp macro="" textlink="">
      <xdr:nvSpPr>
        <xdr:cNvPr id="215" name="テキスト ボックス 214"/>
        <xdr:cNvSpPr txBox="1"/>
      </xdr:nvSpPr>
      <xdr:spPr>
        <a:xfrm>
          <a:off x="2844800" y="1385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34982</xdr:rowOff>
    </xdr:from>
    <xdr:to>
      <xdr:col>11</xdr:col>
      <xdr:colOff>82550</xdr:colOff>
      <xdr:row>82</xdr:row>
      <xdr:rowOff>136582</xdr:rowOff>
    </xdr:to>
    <xdr:sp macro="" textlink="">
      <xdr:nvSpPr>
        <xdr:cNvPr id="216" name="楕円 215"/>
        <xdr:cNvSpPr/>
      </xdr:nvSpPr>
      <xdr:spPr>
        <a:xfrm>
          <a:off x="2286000" y="14093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146759</xdr:rowOff>
    </xdr:from>
    <xdr:ext cx="762000" cy="259045"/>
    <xdr:sp macro="" textlink="">
      <xdr:nvSpPr>
        <xdr:cNvPr id="217" name="テキスト ボックス 216"/>
        <xdr:cNvSpPr txBox="1"/>
      </xdr:nvSpPr>
      <xdr:spPr>
        <a:xfrm>
          <a:off x="1955800" y="13862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10362</xdr:rowOff>
    </xdr:from>
    <xdr:to>
      <xdr:col>7</xdr:col>
      <xdr:colOff>31750</xdr:colOff>
      <xdr:row>82</xdr:row>
      <xdr:rowOff>111962</xdr:rowOff>
    </xdr:to>
    <xdr:sp macro="" textlink="">
      <xdr:nvSpPr>
        <xdr:cNvPr id="218" name="楕円 217"/>
        <xdr:cNvSpPr/>
      </xdr:nvSpPr>
      <xdr:spPr>
        <a:xfrm>
          <a:off x="1397000" y="14069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96739</xdr:rowOff>
    </xdr:from>
    <xdr:ext cx="762000" cy="259045"/>
    <xdr:sp macro="" textlink="">
      <xdr:nvSpPr>
        <xdr:cNvPr id="219" name="テキスト ボックス 218"/>
        <xdr:cNvSpPr txBox="1"/>
      </xdr:nvSpPr>
      <xdr:spPr>
        <a:xfrm>
          <a:off x="1066800" y="1415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前年度から０．</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２</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ポイント減少し、類似団体平均を０．</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８</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ポイント上回っている。これは、職員分布が変わったことによる経験年数階層の変動によるものと考えられる。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今後も引き続き財政状況や全国的な給与水準の変動を注視しながら、給与水準の適正化を図る。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88</xdr:row>
      <xdr:rowOff>137886</xdr:rowOff>
    </xdr:to>
    <xdr:cxnSp macro="">
      <xdr:nvCxnSpPr>
        <xdr:cNvPr id="250" name="直線コネクタ 249"/>
        <xdr:cNvCxnSpPr/>
      </xdr:nvCxnSpPr>
      <xdr:spPr>
        <a:xfrm flipV="1">
          <a:off x="17018000" y="13657036"/>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1" name="給与水準   （国との比較）最小値テキスト"/>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2" name="直線コネクタ 251"/>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3" name="給与水準   （国との比較）最大値テキスト"/>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4" name="直線コネクタ 253"/>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101600</xdr:rowOff>
    </xdr:from>
    <xdr:to>
      <xdr:col>81</xdr:col>
      <xdr:colOff>44450</xdr:colOff>
      <xdr:row>86</xdr:row>
      <xdr:rowOff>136071</xdr:rowOff>
    </xdr:to>
    <xdr:cxnSp macro="">
      <xdr:nvCxnSpPr>
        <xdr:cNvPr id="255" name="直線コネクタ 254"/>
        <xdr:cNvCxnSpPr/>
      </xdr:nvCxnSpPr>
      <xdr:spPr>
        <a:xfrm flipV="1">
          <a:off x="16179800" y="14846300"/>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100891</xdr:rowOff>
    </xdr:from>
    <xdr:ext cx="762000" cy="259045"/>
    <xdr:sp macro="" textlink="">
      <xdr:nvSpPr>
        <xdr:cNvPr id="256" name="給与水準   （国との比較）平均値テキスト"/>
        <xdr:cNvSpPr txBox="1"/>
      </xdr:nvSpPr>
      <xdr:spPr>
        <a:xfrm>
          <a:off x="17106900" y="14502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84364</xdr:rowOff>
    </xdr:from>
    <xdr:to>
      <xdr:col>81</xdr:col>
      <xdr:colOff>95250</xdr:colOff>
      <xdr:row>86</xdr:row>
      <xdr:rowOff>14514</xdr:rowOff>
    </xdr:to>
    <xdr:sp macro="" textlink="">
      <xdr:nvSpPr>
        <xdr:cNvPr id="257" name="フローチャート: 判断 256"/>
        <xdr:cNvSpPr/>
      </xdr:nvSpPr>
      <xdr:spPr>
        <a:xfrm>
          <a:off x="169672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136071</xdr:rowOff>
    </xdr:from>
    <xdr:to>
      <xdr:col>77</xdr:col>
      <xdr:colOff>44450</xdr:colOff>
      <xdr:row>87</xdr:row>
      <xdr:rowOff>50800</xdr:rowOff>
    </xdr:to>
    <xdr:cxnSp macro="">
      <xdr:nvCxnSpPr>
        <xdr:cNvPr id="258" name="直線コネクタ 257"/>
        <xdr:cNvCxnSpPr/>
      </xdr:nvCxnSpPr>
      <xdr:spPr>
        <a:xfrm flipV="1">
          <a:off x="15290800" y="14880771"/>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59" name="フローチャート: 判断 258"/>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0" name="テキスト ボックス 259"/>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170543</xdr:rowOff>
    </xdr:from>
    <xdr:to>
      <xdr:col>72</xdr:col>
      <xdr:colOff>203200</xdr:colOff>
      <xdr:row>87</xdr:row>
      <xdr:rowOff>50800</xdr:rowOff>
    </xdr:to>
    <xdr:cxnSp macro="">
      <xdr:nvCxnSpPr>
        <xdr:cNvPr id="261" name="直線コネクタ 260"/>
        <xdr:cNvCxnSpPr/>
      </xdr:nvCxnSpPr>
      <xdr:spPr>
        <a:xfrm>
          <a:off x="14401800" y="1491524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118836</xdr:rowOff>
    </xdr:from>
    <xdr:to>
      <xdr:col>73</xdr:col>
      <xdr:colOff>44450</xdr:colOff>
      <xdr:row>86</xdr:row>
      <xdr:rowOff>48986</xdr:rowOff>
    </xdr:to>
    <xdr:sp macro="" textlink="">
      <xdr:nvSpPr>
        <xdr:cNvPr id="262" name="フローチャート: 判断 261"/>
        <xdr:cNvSpPr/>
      </xdr:nvSpPr>
      <xdr:spPr>
        <a:xfrm>
          <a:off x="15240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59163</xdr:rowOff>
    </xdr:from>
    <xdr:ext cx="762000" cy="259045"/>
    <xdr:sp macro="" textlink="">
      <xdr:nvSpPr>
        <xdr:cNvPr id="263" name="テキスト ボックス 262"/>
        <xdr:cNvSpPr txBox="1"/>
      </xdr:nvSpPr>
      <xdr:spPr>
        <a:xfrm>
          <a:off x="14909800" y="144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170543</xdr:rowOff>
    </xdr:from>
    <xdr:to>
      <xdr:col>68</xdr:col>
      <xdr:colOff>152400</xdr:colOff>
      <xdr:row>87</xdr:row>
      <xdr:rowOff>85271</xdr:rowOff>
    </xdr:to>
    <xdr:cxnSp macro="">
      <xdr:nvCxnSpPr>
        <xdr:cNvPr id="264" name="直線コネクタ 263"/>
        <xdr:cNvCxnSpPr/>
      </xdr:nvCxnSpPr>
      <xdr:spPr>
        <a:xfrm flipV="1">
          <a:off x="13512800" y="14915243"/>
          <a:ext cx="889000" cy="86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5" name="フローチャート: 判断 264"/>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41927</xdr:rowOff>
    </xdr:from>
    <xdr:ext cx="762000" cy="259045"/>
    <xdr:sp macro="" textlink="">
      <xdr:nvSpPr>
        <xdr:cNvPr id="266" name="テキスト ボックス 265"/>
        <xdr:cNvSpPr txBox="1"/>
      </xdr:nvSpPr>
      <xdr:spPr>
        <a:xfrm>
          <a:off x="14020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67" name="フローチャート: 判断 266"/>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162577</xdr:rowOff>
    </xdr:from>
    <xdr:ext cx="762000" cy="259045"/>
    <xdr:sp macro="" textlink="">
      <xdr:nvSpPr>
        <xdr:cNvPr id="268" name="テキスト ボックス 267"/>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50800</xdr:rowOff>
    </xdr:from>
    <xdr:to>
      <xdr:col>81</xdr:col>
      <xdr:colOff>95250</xdr:colOff>
      <xdr:row>86</xdr:row>
      <xdr:rowOff>152400</xdr:rowOff>
    </xdr:to>
    <xdr:sp macro="" textlink="">
      <xdr:nvSpPr>
        <xdr:cNvPr id="274" name="楕円 273"/>
        <xdr:cNvSpPr/>
      </xdr:nvSpPr>
      <xdr:spPr>
        <a:xfrm>
          <a:off x="169672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22877</xdr:rowOff>
    </xdr:from>
    <xdr:ext cx="762000" cy="259045"/>
    <xdr:sp macro="" textlink="">
      <xdr:nvSpPr>
        <xdr:cNvPr id="275" name="給与水準   （国との比較）該当値テキスト"/>
        <xdr:cNvSpPr txBox="1"/>
      </xdr:nvSpPr>
      <xdr:spPr>
        <a:xfrm>
          <a:off x="17106900" y="1476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85271</xdr:rowOff>
    </xdr:from>
    <xdr:to>
      <xdr:col>77</xdr:col>
      <xdr:colOff>95250</xdr:colOff>
      <xdr:row>87</xdr:row>
      <xdr:rowOff>15421</xdr:rowOff>
    </xdr:to>
    <xdr:sp macro="" textlink="">
      <xdr:nvSpPr>
        <xdr:cNvPr id="276" name="楕円 275"/>
        <xdr:cNvSpPr/>
      </xdr:nvSpPr>
      <xdr:spPr>
        <a:xfrm>
          <a:off x="16129000" y="1482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198</xdr:rowOff>
    </xdr:from>
    <xdr:ext cx="736600" cy="259045"/>
    <xdr:sp macro="" textlink="">
      <xdr:nvSpPr>
        <xdr:cNvPr id="277" name="テキスト ボックス 276"/>
        <xdr:cNvSpPr txBox="1"/>
      </xdr:nvSpPr>
      <xdr:spPr>
        <a:xfrm>
          <a:off x="15798800" y="14916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0</xdr:rowOff>
    </xdr:from>
    <xdr:to>
      <xdr:col>73</xdr:col>
      <xdr:colOff>44450</xdr:colOff>
      <xdr:row>87</xdr:row>
      <xdr:rowOff>101600</xdr:rowOff>
    </xdr:to>
    <xdr:sp macro="" textlink="">
      <xdr:nvSpPr>
        <xdr:cNvPr id="278" name="楕円 277"/>
        <xdr:cNvSpPr/>
      </xdr:nvSpPr>
      <xdr:spPr>
        <a:xfrm>
          <a:off x="15240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86377</xdr:rowOff>
    </xdr:from>
    <xdr:ext cx="762000" cy="259045"/>
    <xdr:sp macro="" textlink="">
      <xdr:nvSpPr>
        <xdr:cNvPr id="279" name="テキスト ボックス 278"/>
        <xdr:cNvSpPr txBox="1"/>
      </xdr:nvSpPr>
      <xdr:spPr>
        <a:xfrm>
          <a:off x="14909800" y="150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119743</xdr:rowOff>
    </xdr:from>
    <xdr:to>
      <xdr:col>68</xdr:col>
      <xdr:colOff>203200</xdr:colOff>
      <xdr:row>87</xdr:row>
      <xdr:rowOff>49893</xdr:rowOff>
    </xdr:to>
    <xdr:sp macro="" textlink="">
      <xdr:nvSpPr>
        <xdr:cNvPr id="280" name="楕円 279"/>
        <xdr:cNvSpPr/>
      </xdr:nvSpPr>
      <xdr:spPr>
        <a:xfrm>
          <a:off x="14351000" y="1486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34670</xdr:rowOff>
    </xdr:from>
    <xdr:ext cx="762000" cy="259045"/>
    <xdr:sp macro="" textlink="">
      <xdr:nvSpPr>
        <xdr:cNvPr id="281" name="テキスト ボックス 280"/>
        <xdr:cNvSpPr txBox="1"/>
      </xdr:nvSpPr>
      <xdr:spPr>
        <a:xfrm>
          <a:off x="14020800" y="1495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34471</xdr:rowOff>
    </xdr:from>
    <xdr:to>
      <xdr:col>64</xdr:col>
      <xdr:colOff>152400</xdr:colOff>
      <xdr:row>87</xdr:row>
      <xdr:rowOff>136071</xdr:rowOff>
    </xdr:to>
    <xdr:sp macro="" textlink="">
      <xdr:nvSpPr>
        <xdr:cNvPr id="282" name="楕円 281"/>
        <xdr:cNvSpPr/>
      </xdr:nvSpPr>
      <xdr:spPr>
        <a:xfrm>
          <a:off x="13462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120848</xdr:rowOff>
    </xdr:from>
    <xdr:ext cx="762000" cy="259045"/>
    <xdr:sp macro="" textlink="">
      <xdr:nvSpPr>
        <xdr:cNvPr id="283" name="テキスト ボックス 282"/>
        <xdr:cNvSpPr txBox="1"/>
      </xdr:nvSpPr>
      <xdr:spPr>
        <a:xfrm>
          <a:off x="13131800" y="1503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[8.89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前年度から０．</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２８</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人増加</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し</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、類似団体平均を０．</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０２人</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下回っている。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組織機構の見直しと併せて、定員管理適正化計画に基づく数値目標を設定し、退職者数と採用者数の調整や障害者雇用の推進等による計画的な職員数の適正化と、行政需要の変化に対応した適切な定員管理を行う。</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45538</xdr:rowOff>
    </xdr:to>
    <xdr:cxnSp macro="">
      <xdr:nvCxnSpPr>
        <xdr:cNvPr id="315" name="直線コネクタ 314"/>
        <xdr:cNvCxnSpPr/>
      </xdr:nvCxnSpPr>
      <xdr:spPr>
        <a:xfrm flipV="1">
          <a:off x="17018000" y="10143490"/>
          <a:ext cx="0" cy="1389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17615</xdr:rowOff>
    </xdr:from>
    <xdr:ext cx="762000" cy="259045"/>
    <xdr:sp macro="" textlink="">
      <xdr:nvSpPr>
        <xdr:cNvPr id="316" name="定員管理の状況最小値テキスト"/>
        <xdr:cNvSpPr txBox="1"/>
      </xdr:nvSpPr>
      <xdr:spPr>
        <a:xfrm>
          <a:off x="17106900" y="1150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45538</xdr:rowOff>
    </xdr:from>
    <xdr:to>
      <xdr:col>81</xdr:col>
      <xdr:colOff>133350</xdr:colOff>
      <xdr:row>67</xdr:row>
      <xdr:rowOff>45538</xdr:rowOff>
    </xdr:to>
    <xdr:cxnSp macro="">
      <xdr:nvCxnSpPr>
        <xdr:cNvPr id="317" name="直線コネクタ 316"/>
        <xdr:cNvCxnSpPr/>
      </xdr:nvCxnSpPr>
      <xdr:spPr>
        <a:xfrm>
          <a:off x="16929100" y="11532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18" name="定員管理の状況最大値テキスト"/>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19" name="直線コネクタ 318"/>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119380</xdr:rowOff>
    </xdr:from>
    <xdr:to>
      <xdr:col>81</xdr:col>
      <xdr:colOff>44450</xdr:colOff>
      <xdr:row>61</xdr:row>
      <xdr:rowOff>151554</xdr:rowOff>
    </xdr:to>
    <xdr:cxnSp macro="">
      <xdr:nvCxnSpPr>
        <xdr:cNvPr id="320" name="直線コネクタ 319"/>
        <xdr:cNvCxnSpPr/>
      </xdr:nvCxnSpPr>
      <xdr:spPr>
        <a:xfrm>
          <a:off x="16179800" y="10577830"/>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75128</xdr:rowOff>
    </xdr:from>
    <xdr:ext cx="762000" cy="259045"/>
    <xdr:sp macro="" textlink="">
      <xdr:nvSpPr>
        <xdr:cNvPr id="321" name="定員管理の状況平均値テキスト"/>
        <xdr:cNvSpPr txBox="1"/>
      </xdr:nvSpPr>
      <xdr:spPr>
        <a:xfrm>
          <a:off x="17106900" y="105335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103051</xdr:rowOff>
    </xdr:from>
    <xdr:to>
      <xdr:col>81</xdr:col>
      <xdr:colOff>95250</xdr:colOff>
      <xdr:row>62</xdr:row>
      <xdr:rowOff>33201</xdr:rowOff>
    </xdr:to>
    <xdr:sp macro="" textlink="">
      <xdr:nvSpPr>
        <xdr:cNvPr id="322" name="フローチャート: 判断 321"/>
        <xdr:cNvSpPr/>
      </xdr:nvSpPr>
      <xdr:spPr>
        <a:xfrm>
          <a:off x="169672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106741</xdr:rowOff>
    </xdr:from>
    <xdr:to>
      <xdr:col>77</xdr:col>
      <xdr:colOff>44450</xdr:colOff>
      <xdr:row>61</xdr:row>
      <xdr:rowOff>119380</xdr:rowOff>
    </xdr:to>
    <xdr:cxnSp macro="">
      <xdr:nvCxnSpPr>
        <xdr:cNvPr id="323" name="直線コネクタ 322"/>
        <xdr:cNvCxnSpPr/>
      </xdr:nvCxnSpPr>
      <xdr:spPr>
        <a:xfrm>
          <a:off x="15290800" y="10565191"/>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89263</xdr:rowOff>
    </xdr:from>
    <xdr:to>
      <xdr:col>77</xdr:col>
      <xdr:colOff>95250</xdr:colOff>
      <xdr:row>62</xdr:row>
      <xdr:rowOff>19413</xdr:rowOff>
    </xdr:to>
    <xdr:sp macro="" textlink="">
      <xdr:nvSpPr>
        <xdr:cNvPr id="324" name="フローチャート: 判断 323"/>
        <xdr:cNvSpPr/>
      </xdr:nvSpPr>
      <xdr:spPr>
        <a:xfrm>
          <a:off x="16129000" y="10547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4190</xdr:rowOff>
    </xdr:from>
    <xdr:ext cx="736600" cy="259045"/>
    <xdr:sp macro="" textlink="">
      <xdr:nvSpPr>
        <xdr:cNvPr id="325" name="テキスト ボックス 324"/>
        <xdr:cNvSpPr txBox="1"/>
      </xdr:nvSpPr>
      <xdr:spPr>
        <a:xfrm>
          <a:off x="15798800" y="10634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106741</xdr:rowOff>
    </xdr:from>
    <xdr:to>
      <xdr:col>72</xdr:col>
      <xdr:colOff>203200</xdr:colOff>
      <xdr:row>61</xdr:row>
      <xdr:rowOff>121678</xdr:rowOff>
    </xdr:to>
    <xdr:cxnSp macro="">
      <xdr:nvCxnSpPr>
        <xdr:cNvPr id="326" name="直線コネクタ 325"/>
        <xdr:cNvCxnSpPr/>
      </xdr:nvCxnSpPr>
      <xdr:spPr>
        <a:xfrm flipV="1">
          <a:off x="14401800" y="10565191"/>
          <a:ext cx="889000" cy="1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75474</xdr:rowOff>
    </xdr:from>
    <xdr:to>
      <xdr:col>73</xdr:col>
      <xdr:colOff>44450</xdr:colOff>
      <xdr:row>62</xdr:row>
      <xdr:rowOff>5624</xdr:rowOff>
    </xdr:to>
    <xdr:sp macro="" textlink="">
      <xdr:nvSpPr>
        <xdr:cNvPr id="327" name="フローチャート: 判断 326"/>
        <xdr:cNvSpPr/>
      </xdr:nvSpPr>
      <xdr:spPr>
        <a:xfrm>
          <a:off x="15240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161851</xdr:rowOff>
    </xdr:from>
    <xdr:ext cx="762000" cy="259045"/>
    <xdr:sp macro="" textlink="">
      <xdr:nvSpPr>
        <xdr:cNvPr id="328" name="テキスト ボックス 327"/>
        <xdr:cNvSpPr txBox="1"/>
      </xdr:nvSpPr>
      <xdr:spPr>
        <a:xfrm>
          <a:off x="14909800" y="1062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109038</xdr:rowOff>
    </xdr:from>
    <xdr:to>
      <xdr:col>68</xdr:col>
      <xdr:colOff>152400</xdr:colOff>
      <xdr:row>61</xdr:row>
      <xdr:rowOff>121678</xdr:rowOff>
    </xdr:to>
    <xdr:cxnSp macro="">
      <xdr:nvCxnSpPr>
        <xdr:cNvPr id="329" name="直線コネクタ 328"/>
        <xdr:cNvCxnSpPr/>
      </xdr:nvCxnSpPr>
      <xdr:spPr>
        <a:xfrm>
          <a:off x="13512800" y="10567488"/>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65133</xdr:rowOff>
    </xdr:from>
    <xdr:to>
      <xdr:col>68</xdr:col>
      <xdr:colOff>203200</xdr:colOff>
      <xdr:row>61</xdr:row>
      <xdr:rowOff>166733</xdr:rowOff>
    </xdr:to>
    <xdr:sp macro="" textlink="">
      <xdr:nvSpPr>
        <xdr:cNvPr id="330" name="フローチャート: 判断 329"/>
        <xdr:cNvSpPr/>
      </xdr:nvSpPr>
      <xdr:spPr>
        <a:xfrm>
          <a:off x="14351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5460</xdr:rowOff>
    </xdr:from>
    <xdr:ext cx="762000" cy="259045"/>
    <xdr:sp macro="" textlink="">
      <xdr:nvSpPr>
        <xdr:cNvPr id="331" name="テキスト ボックス 330"/>
        <xdr:cNvSpPr txBox="1"/>
      </xdr:nvSpPr>
      <xdr:spPr>
        <a:xfrm>
          <a:off x="14020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90654</xdr:rowOff>
    </xdr:from>
    <xdr:to>
      <xdr:col>64</xdr:col>
      <xdr:colOff>152400</xdr:colOff>
      <xdr:row>61</xdr:row>
      <xdr:rowOff>20804</xdr:rowOff>
    </xdr:to>
    <xdr:sp macro="" textlink="">
      <xdr:nvSpPr>
        <xdr:cNvPr id="332" name="フローチャート: 判断 331"/>
        <xdr:cNvSpPr/>
      </xdr:nvSpPr>
      <xdr:spPr>
        <a:xfrm>
          <a:off x="13462000" y="10377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30981</xdr:rowOff>
    </xdr:from>
    <xdr:ext cx="762000" cy="259045"/>
    <xdr:sp macro="" textlink="">
      <xdr:nvSpPr>
        <xdr:cNvPr id="333" name="テキスト ボックス 332"/>
        <xdr:cNvSpPr txBox="1"/>
      </xdr:nvSpPr>
      <xdr:spPr>
        <a:xfrm>
          <a:off x="13131800" y="10146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100754</xdr:rowOff>
    </xdr:from>
    <xdr:to>
      <xdr:col>81</xdr:col>
      <xdr:colOff>95250</xdr:colOff>
      <xdr:row>62</xdr:row>
      <xdr:rowOff>30904</xdr:rowOff>
    </xdr:to>
    <xdr:sp macro="" textlink="">
      <xdr:nvSpPr>
        <xdr:cNvPr id="339" name="楕円 338"/>
        <xdr:cNvSpPr/>
      </xdr:nvSpPr>
      <xdr:spPr>
        <a:xfrm>
          <a:off x="169672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117281</xdr:rowOff>
    </xdr:from>
    <xdr:ext cx="762000" cy="259045"/>
    <xdr:sp macro="" textlink="">
      <xdr:nvSpPr>
        <xdr:cNvPr id="340" name="定員管理の状況該当値テキスト"/>
        <xdr:cNvSpPr txBox="1"/>
      </xdr:nvSpPr>
      <xdr:spPr>
        <a:xfrm>
          <a:off x="17106900" y="10404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68580</xdr:rowOff>
    </xdr:from>
    <xdr:to>
      <xdr:col>77</xdr:col>
      <xdr:colOff>95250</xdr:colOff>
      <xdr:row>61</xdr:row>
      <xdr:rowOff>170180</xdr:rowOff>
    </xdr:to>
    <xdr:sp macro="" textlink="">
      <xdr:nvSpPr>
        <xdr:cNvPr id="341" name="楕円 340"/>
        <xdr:cNvSpPr/>
      </xdr:nvSpPr>
      <xdr:spPr>
        <a:xfrm>
          <a:off x="16129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8907</xdr:rowOff>
    </xdr:from>
    <xdr:ext cx="736600" cy="259045"/>
    <xdr:sp macro="" textlink="">
      <xdr:nvSpPr>
        <xdr:cNvPr id="342" name="テキスト ボックス 341"/>
        <xdr:cNvSpPr txBox="1"/>
      </xdr:nvSpPr>
      <xdr:spPr>
        <a:xfrm>
          <a:off x="15798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55941</xdr:rowOff>
    </xdr:from>
    <xdr:to>
      <xdr:col>73</xdr:col>
      <xdr:colOff>44450</xdr:colOff>
      <xdr:row>61</xdr:row>
      <xdr:rowOff>157541</xdr:rowOff>
    </xdr:to>
    <xdr:sp macro="" textlink="">
      <xdr:nvSpPr>
        <xdr:cNvPr id="343" name="楕円 342"/>
        <xdr:cNvSpPr/>
      </xdr:nvSpPr>
      <xdr:spPr>
        <a:xfrm>
          <a:off x="15240000" y="1051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167718</xdr:rowOff>
    </xdr:from>
    <xdr:ext cx="762000" cy="259045"/>
    <xdr:sp macro="" textlink="">
      <xdr:nvSpPr>
        <xdr:cNvPr id="344" name="テキスト ボックス 343"/>
        <xdr:cNvSpPr txBox="1"/>
      </xdr:nvSpPr>
      <xdr:spPr>
        <a:xfrm>
          <a:off x="14909800" y="1028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70878</xdr:rowOff>
    </xdr:from>
    <xdr:to>
      <xdr:col>68</xdr:col>
      <xdr:colOff>203200</xdr:colOff>
      <xdr:row>62</xdr:row>
      <xdr:rowOff>1028</xdr:rowOff>
    </xdr:to>
    <xdr:sp macro="" textlink="">
      <xdr:nvSpPr>
        <xdr:cNvPr id="345" name="楕円 344"/>
        <xdr:cNvSpPr/>
      </xdr:nvSpPr>
      <xdr:spPr>
        <a:xfrm>
          <a:off x="14351000" y="1052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157255</xdr:rowOff>
    </xdr:from>
    <xdr:ext cx="762000" cy="259045"/>
    <xdr:sp macro="" textlink="">
      <xdr:nvSpPr>
        <xdr:cNvPr id="346" name="テキスト ボックス 345"/>
        <xdr:cNvSpPr txBox="1"/>
      </xdr:nvSpPr>
      <xdr:spPr>
        <a:xfrm>
          <a:off x="14020800" y="1061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58238</xdr:rowOff>
    </xdr:from>
    <xdr:to>
      <xdr:col>64</xdr:col>
      <xdr:colOff>152400</xdr:colOff>
      <xdr:row>61</xdr:row>
      <xdr:rowOff>159838</xdr:rowOff>
    </xdr:to>
    <xdr:sp macro="" textlink="">
      <xdr:nvSpPr>
        <xdr:cNvPr id="347" name="楕円 346"/>
        <xdr:cNvSpPr/>
      </xdr:nvSpPr>
      <xdr:spPr>
        <a:xfrm>
          <a:off x="13462000" y="1051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144615</xdr:rowOff>
    </xdr:from>
    <xdr:ext cx="762000" cy="259045"/>
    <xdr:sp macro="" textlink="">
      <xdr:nvSpPr>
        <xdr:cNvPr id="348" name="テキスト ボックス 347"/>
        <xdr:cNvSpPr txBox="1"/>
      </xdr:nvSpPr>
      <xdr:spPr>
        <a:xfrm>
          <a:off x="13131800" y="1060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から０．６ポイント増加し、</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類似団体平均を</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３．７</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ポイント下回っている。算定式の分母の構成要素である標準財政規模が増加したものの、分子の構成要素である元利償還金の額も増加し</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たことで、</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単年度比率</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では５．３</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、前年度と比較して０．４ポイント増加し、令和３年度</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の単年度比率</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が３．５％であり、１．８</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ポイント増加し</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たため、３か年平均も増加した。</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大型事業に係る合併特例事業債の影響で、令和１１年度頃まで多額の地方債の償還が続く見込みであるため、地方債発行の抑制に努め、健全な水準を維持していく。</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61</xdr:col>
      <xdr:colOff>6350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139700</xdr:rowOff>
    </xdr:from>
    <xdr:to>
      <xdr:col>81</xdr:col>
      <xdr:colOff>44450</xdr:colOff>
      <xdr:row>45</xdr:row>
      <xdr:rowOff>33867</xdr:rowOff>
    </xdr:to>
    <xdr:cxnSp macro="">
      <xdr:nvCxnSpPr>
        <xdr:cNvPr id="378" name="直線コネクタ 377"/>
        <xdr:cNvCxnSpPr/>
      </xdr:nvCxnSpPr>
      <xdr:spPr>
        <a:xfrm flipV="1">
          <a:off x="17018000" y="614045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5944</xdr:rowOff>
    </xdr:from>
    <xdr:ext cx="762000" cy="259045"/>
    <xdr:sp macro="" textlink="">
      <xdr:nvSpPr>
        <xdr:cNvPr id="379" name="公債費負担の状況最小値テキスト"/>
        <xdr:cNvSpPr txBox="1"/>
      </xdr:nvSpPr>
      <xdr:spPr>
        <a:xfrm>
          <a:off x="17106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33867</xdr:rowOff>
    </xdr:from>
    <xdr:to>
      <xdr:col>81</xdr:col>
      <xdr:colOff>133350</xdr:colOff>
      <xdr:row>45</xdr:row>
      <xdr:rowOff>33867</xdr:rowOff>
    </xdr:to>
    <xdr:cxnSp macro="">
      <xdr:nvCxnSpPr>
        <xdr:cNvPr id="380" name="直線コネクタ 379"/>
        <xdr:cNvCxnSpPr/>
      </xdr:nvCxnSpPr>
      <xdr:spPr>
        <a:xfrm>
          <a:off x="16929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54627</xdr:rowOff>
    </xdr:from>
    <xdr:ext cx="762000" cy="259045"/>
    <xdr:sp macro="" textlink="">
      <xdr:nvSpPr>
        <xdr:cNvPr id="381" name="公債費負担の状況最大値テキスト"/>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139700</xdr:rowOff>
    </xdr:from>
    <xdr:to>
      <xdr:col>81</xdr:col>
      <xdr:colOff>133350</xdr:colOff>
      <xdr:row>35</xdr:row>
      <xdr:rowOff>139700</xdr:rowOff>
    </xdr:to>
    <xdr:cxnSp macro="">
      <xdr:nvCxnSpPr>
        <xdr:cNvPr id="382" name="直線コネクタ 381"/>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11289</xdr:rowOff>
    </xdr:from>
    <xdr:to>
      <xdr:col>81</xdr:col>
      <xdr:colOff>44450</xdr:colOff>
      <xdr:row>37</xdr:row>
      <xdr:rowOff>91722</xdr:rowOff>
    </xdr:to>
    <xdr:cxnSp macro="">
      <xdr:nvCxnSpPr>
        <xdr:cNvPr id="383" name="直線コネクタ 382"/>
        <xdr:cNvCxnSpPr/>
      </xdr:nvCxnSpPr>
      <xdr:spPr>
        <a:xfrm>
          <a:off x="16179800" y="6354939"/>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166105</xdr:rowOff>
    </xdr:from>
    <xdr:ext cx="762000" cy="259045"/>
    <xdr:sp macro="" textlink="">
      <xdr:nvSpPr>
        <xdr:cNvPr id="384" name="公債費負担の状況平均値テキスト"/>
        <xdr:cNvSpPr txBox="1"/>
      </xdr:nvSpPr>
      <xdr:spPr>
        <a:xfrm>
          <a:off x="17106900" y="6852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22578</xdr:rowOff>
    </xdr:from>
    <xdr:to>
      <xdr:col>81</xdr:col>
      <xdr:colOff>95250</xdr:colOff>
      <xdr:row>40</xdr:row>
      <xdr:rowOff>124178</xdr:rowOff>
    </xdr:to>
    <xdr:sp macro="" textlink="">
      <xdr:nvSpPr>
        <xdr:cNvPr id="385" name="フローチャート: 判断 384"/>
        <xdr:cNvSpPr/>
      </xdr:nvSpPr>
      <xdr:spPr>
        <a:xfrm>
          <a:off x="169672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11289</xdr:rowOff>
    </xdr:from>
    <xdr:to>
      <xdr:col>77</xdr:col>
      <xdr:colOff>44450</xdr:colOff>
      <xdr:row>37</xdr:row>
      <xdr:rowOff>11289</xdr:rowOff>
    </xdr:to>
    <xdr:cxnSp macro="">
      <xdr:nvCxnSpPr>
        <xdr:cNvPr id="386" name="直線コネクタ 385"/>
        <xdr:cNvCxnSpPr/>
      </xdr:nvCxnSpPr>
      <xdr:spPr>
        <a:xfrm>
          <a:off x="15290800" y="63549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153811</xdr:rowOff>
    </xdr:from>
    <xdr:to>
      <xdr:col>77</xdr:col>
      <xdr:colOff>95250</xdr:colOff>
      <xdr:row>40</xdr:row>
      <xdr:rowOff>83961</xdr:rowOff>
    </xdr:to>
    <xdr:sp macro="" textlink="">
      <xdr:nvSpPr>
        <xdr:cNvPr id="387" name="フローチャート: 判断 386"/>
        <xdr:cNvSpPr/>
      </xdr:nvSpPr>
      <xdr:spPr>
        <a:xfrm>
          <a:off x="16129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68738</xdr:rowOff>
    </xdr:from>
    <xdr:ext cx="736600" cy="259045"/>
    <xdr:sp macro="" textlink="">
      <xdr:nvSpPr>
        <xdr:cNvPr id="388" name="テキスト ボックス 387"/>
        <xdr:cNvSpPr txBox="1"/>
      </xdr:nvSpPr>
      <xdr:spPr>
        <a:xfrm>
          <a:off x="15798800" y="69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11289</xdr:rowOff>
    </xdr:from>
    <xdr:to>
      <xdr:col>72</xdr:col>
      <xdr:colOff>203200</xdr:colOff>
      <xdr:row>37</xdr:row>
      <xdr:rowOff>24695</xdr:rowOff>
    </xdr:to>
    <xdr:cxnSp macro="">
      <xdr:nvCxnSpPr>
        <xdr:cNvPr id="389" name="直線コネクタ 388"/>
        <xdr:cNvCxnSpPr/>
      </xdr:nvCxnSpPr>
      <xdr:spPr>
        <a:xfrm flipV="1">
          <a:off x="14401800" y="635493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113595</xdr:rowOff>
    </xdr:from>
    <xdr:to>
      <xdr:col>73</xdr:col>
      <xdr:colOff>44450</xdr:colOff>
      <xdr:row>40</xdr:row>
      <xdr:rowOff>43745</xdr:rowOff>
    </xdr:to>
    <xdr:sp macro="" textlink="">
      <xdr:nvSpPr>
        <xdr:cNvPr id="390" name="フローチャート: 判断 389"/>
        <xdr:cNvSpPr/>
      </xdr:nvSpPr>
      <xdr:spPr>
        <a:xfrm>
          <a:off x="15240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28522</xdr:rowOff>
    </xdr:from>
    <xdr:ext cx="762000" cy="259045"/>
    <xdr:sp macro="" textlink="">
      <xdr:nvSpPr>
        <xdr:cNvPr id="391" name="テキスト ボックス 390"/>
        <xdr:cNvSpPr txBox="1"/>
      </xdr:nvSpPr>
      <xdr:spPr>
        <a:xfrm>
          <a:off x="14909800" y="68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24695</xdr:rowOff>
    </xdr:from>
    <xdr:to>
      <xdr:col>68</xdr:col>
      <xdr:colOff>152400</xdr:colOff>
      <xdr:row>37</xdr:row>
      <xdr:rowOff>118533</xdr:rowOff>
    </xdr:to>
    <xdr:cxnSp macro="">
      <xdr:nvCxnSpPr>
        <xdr:cNvPr id="392" name="直線コネクタ 391"/>
        <xdr:cNvCxnSpPr/>
      </xdr:nvCxnSpPr>
      <xdr:spPr>
        <a:xfrm flipV="1">
          <a:off x="13512800" y="6368345"/>
          <a:ext cx="889000" cy="93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113595</xdr:rowOff>
    </xdr:from>
    <xdr:to>
      <xdr:col>68</xdr:col>
      <xdr:colOff>203200</xdr:colOff>
      <xdr:row>40</xdr:row>
      <xdr:rowOff>43745</xdr:rowOff>
    </xdr:to>
    <xdr:sp macro="" textlink="">
      <xdr:nvSpPr>
        <xdr:cNvPr id="393" name="フローチャート: 判断 392"/>
        <xdr:cNvSpPr/>
      </xdr:nvSpPr>
      <xdr:spPr>
        <a:xfrm>
          <a:off x="14351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28522</xdr:rowOff>
    </xdr:from>
    <xdr:ext cx="762000" cy="259045"/>
    <xdr:sp macro="" textlink="">
      <xdr:nvSpPr>
        <xdr:cNvPr id="394" name="テキスト ボックス 393"/>
        <xdr:cNvSpPr txBox="1"/>
      </xdr:nvSpPr>
      <xdr:spPr>
        <a:xfrm>
          <a:off x="14020800" y="68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70555</xdr:rowOff>
    </xdr:from>
    <xdr:to>
      <xdr:col>64</xdr:col>
      <xdr:colOff>152400</xdr:colOff>
      <xdr:row>39</xdr:row>
      <xdr:rowOff>705</xdr:rowOff>
    </xdr:to>
    <xdr:sp macro="" textlink="">
      <xdr:nvSpPr>
        <xdr:cNvPr id="395" name="フローチャート: 判断 394"/>
        <xdr:cNvSpPr/>
      </xdr:nvSpPr>
      <xdr:spPr>
        <a:xfrm>
          <a:off x="13462000" y="6585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156932</xdr:rowOff>
    </xdr:from>
    <xdr:ext cx="762000" cy="259045"/>
    <xdr:sp macro="" textlink="">
      <xdr:nvSpPr>
        <xdr:cNvPr id="396" name="テキスト ボックス 395"/>
        <xdr:cNvSpPr txBox="1"/>
      </xdr:nvSpPr>
      <xdr:spPr>
        <a:xfrm>
          <a:off x="13131800" y="6672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40922</xdr:rowOff>
    </xdr:from>
    <xdr:to>
      <xdr:col>81</xdr:col>
      <xdr:colOff>95250</xdr:colOff>
      <xdr:row>37</xdr:row>
      <xdr:rowOff>142522</xdr:rowOff>
    </xdr:to>
    <xdr:sp macro="" textlink="">
      <xdr:nvSpPr>
        <xdr:cNvPr id="402" name="楕円 401"/>
        <xdr:cNvSpPr/>
      </xdr:nvSpPr>
      <xdr:spPr>
        <a:xfrm>
          <a:off x="16967200" y="638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57449</xdr:rowOff>
    </xdr:from>
    <xdr:ext cx="762000" cy="259045"/>
    <xdr:sp macro="" textlink="">
      <xdr:nvSpPr>
        <xdr:cNvPr id="403" name="公債費負担の状況該当値テキスト"/>
        <xdr:cNvSpPr txBox="1"/>
      </xdr:nvSpPr>
      <xdr:spPr>
        <a:xfrm>
          <a:off x="17106900" y="622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131939</xdr:rowOff>
    </xdr:from>
    <xdr:to>
      <xdr:col>77</xdr:col>
      <xdr:colOff>95250</xdr:colOff>
      <xdr:row>37</xdr:row>
      <xdr:rowOff>62089</xdr:rowOff>
    </xdr:to>
    <xdr:sp macro="" textlink="">
      <xdr:nvSpPr>
        <xdr:cNvPr id="404" name="楕円 403"/>
        <xdr:cNvSpPr/>
      </xdr:nvSpPr>
      <xdr:spPr>
        <a:xfrm>
          <a:off x="16129000" y="630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72266</xdr:rowOff>
    </xdr:from>
    <xdr:ext cx="736600" cy="259045"/>
    <xdr:sp macro="" textlink="">
      <xdr:nvSpPr>
        <xdr:cNvPr id="405" name="テキスト ボックス 404"/>
        <xdr:cNvSpPr txBox="1"/>
      </xdr:nvSpPr>
      <xdr:spPr>
        <a:xfrm>
          <a:off x="15798800" y="6073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131939</xdr:rowOff>
    </xdr:from>
    <xdr:to>
      <xdr:col>73</xdr:col>
      <xdr:colOff>44450</xdr:colOff>
      <xdr:row>37</xdr:row>
      <xdr:rowOff>62089</xdr:rowOff>
    </xdr:to>
    <xdr:sp macro="" textlink="">
      <xdr:nvSpPr>
        <xdr:cNvPr id="406" name="楕円 405"/>
        <xdr:cNvSpPr/>
      </xdr:nvSpPr>
      <xdr:spPr>
        <a:xfrm>
          <a:off x="15240000" y="630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72266</xdr:rowOff>
    </xdr:from>
    <xdr:ext cx="762000" cy="259045"/>
    <xdr:sp macro="" textlink="">
      <xdr:nvSpPr>
        <xdr:cNvPr id="407" name="テキスト ボックス 406"/>
        <xdr:cNvSpPr txBox="1"/>
      </xdr:nvSpPr>
      <xdr:spPr>
        <a:xfrm>
          <a:off x="14909800" y="6073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145345</xdr:rowOff>
    </xdr:from>
    <xdr:to>
      <xdr:col>68</xdr:col>
      <xdr:colOff>203200</xdr:colOff>
      <xdr:row>37</xdr:row>
      <xdr:rowOff>75495</xdr:rowOff>
    </xdr:to>
    <xdr:sp macro="" textlink="">
      <xdr:nvSpPr>
        <xdr:cNvPr id="408" name="楕円 407"/>
        <xdr:cNvSpPr/>
      </xdr:nvSpPr>
      <xdr:spPr>
        <a:xfrm>
          <a:off x="14351000" y="631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85672</xdr:rowOff>
    </xdr:from>
    <xdr:ext cx="762000" cy="259045"/>
    <xdr:sp macro="" textlink="">
      <xdr:nvSpPr>
        <xdr:cNvPr id="409" name="テキスト ボックス 408"/>
        <xdr:cNvSpPr txBox="1"/>
      </xdr:nvSpPr>
      <xdr:spPr>
        <a:xfrm>
          <a:off x="14020800" y="6086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67733</xdr:rowOff>
    </xdr:from>
    <xdr:to>
      <xdr:col>64</xdr:col>
      <xdr:colOff>152400</xdr:colOff>
      <xdr:row>37</xdr:row>
      <xdr:rowOff>169334</xdr:rowOff>
    </xdr:to>
    <xdr:sp macro="" textlink="">
      <xdr:nvSpPr>
        <xdr:cNvPr id="410" name="楕円 409"/>
        <xdr:cNvSpPr/>
      </xdr:nvSpPr>
      <xdr:spPr>
        <a:xfrm>
          <a:off x="13462000" y="641138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8060</xdr:rowOff>
    </xdr:from>
    <xdr:ext cx="762000" cy="259045"/>
    <xdr:sp macro="" textlink="">
      <xdr:nvSpPr>
        <xdr:cNvPr id="411" name="テキスト ボックス 410"/>
        <xdr:cNvSpPr txBox="1"/>
      </xdr:nvSpPr>
      <xdr:spPr>
        <a:xfrm>
          <a:off x="13131800" y="618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前年度同様、</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該当なしとなり、類似団体平均を下回っている。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今後は、大型事業の実施による地方債現在高の増加に伴い、将来負担比率の増加が見込まれることから、義務的経費の削減を中心とする行政改革を推進するとともに、将来世代への後年度負担を軽減できるよう、事業計画の精査を行い、財政の健全化を図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164919</xdr:rowOff>
    </xdr:to>
    <xdr:cxnSp macro="">
      <xdr:nvCxnSpPr>
        <xdr:cNvPr id="442" name="直線コネクタ 441"/>
        <xdr:cNvCxnSpPr/>
      </xdr:nvCxnSpPr>
      <xdr:spPr>
        <a:xfrm flipV="1">
          <a:off x="17018000" y="2313214"/>
          <a:ext cx="0" cy="16236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136996</xdr:rowOff>
    </xdr:from>
    <xdr:ext cx="762000" cy="259045"/>
    <xdr:sp macro="" textlink="">
      <xdr:nvSpPr>
        <xdr:cNvPr id="443" name="将来負担の状況最小値テキスト"/>
        <xdr:cNvSpPr txBox="1"/>
      </xdr:nvSpPr>
      <xdr:spPr>
        <a:xfrm>
          <a:off x="17106900" y="390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164919</xdr:rowOff>
    </xdr:from>
    <xdr:to>
      <xdr:col>81</xdr:col>
      <xdr:colOff>133350</xdr:colOff>
      <xdr:row>22</xdr:row>
      <xdr:rowOff>164919</xdr:rowOff>
    </xdr:to>
    <xdr:cxnSp macro="">
      <xdr:nvCxnSpPr>
        <xdr:cNvPr id="444" name="直線コネクタ 443"/>
        <xdr:cNvCxnSpPr/>
      </xdr:nvCxnSpPr>
      <xdr:spPr>
        <a:xfrm>
          <a:off x="16929100" y="3936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5"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6" name="直線コネクタ 44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152400</xdr:colOff>
      <xdr:row>13</xdr:row>
      <xdr:rowOff>122283</xdr:rowOff>
    </xdr:from>
    <xdr:to>
      <xdr:col>72</xdr:col>
      <xdr:colOff>203200</xdr:colOff>
      <xdr:row>14</xdr:row>
      <xdr:rowOff>168003</xdr:rowOff>
    </xdr:to>
    <xdr:cxnSp macro="">
      <xdr:nvCxnSpPr>
        <xdr:cNvPr id="447" name="直線コネクタ 446"/>
        <xdr:cNvCxnSpPr/>
      </xdr:nvCxnSpPr>
      <xdr:spPr>
        <a:xfrm flipV="1">
          <a:off x="14401800" y="2351133"/>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118248</xdr:rowOff>
    </xdr:from>
    <xdr:ext cx="762000" cy="259045"/>
    <xdr:sp macro="" textlink="">
      <xdr:nvSpPr>
        <xdr:cNvPr id="448" name="将来負担の状況平均値テキスト"/>
        <xdr:cNvSpPr txBox="1"/>
      </xdr:nvSpPr>
      <xdr:spPr>
        <a:xfrm>
          <a:off x="17106900" y="23470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146171</xdr:rowOff>
    </xdr:from>
    <xdr:to>
      <xdr:col>81</xdr:col>
      <xdr:colOff>95250</xdr:colOff>
      <xdr:row>14</xdr:row>
      <xdr:rowOff>76321</xdr:rowOff>
    </xdr:to>
    <xdr:sp macro="" textlink="">
      <xdr:nvSpPr>
        <xdr:cNvPr id="449" name="フローチャート: 判断 448"/>
        <xdr:cNvSpPr/>
      </xdr:nvSpPr>
      <xdr:spPr>
        <a:xfrm>
          <a:off x="16967200" y="237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101600</xdr:colOff>
      <xdr:row>14</xdr:row>
      <xdr:rowOff>168003</xdr:rowOff>
    </xdr:from>
    <xdr:to>
      <xdr:col>68</xdr:col>
      <xdr:colOff>152400</xdr:colOff>
      <xdr:row>15</xdr:row>
      <xdr:rowOff>67794</xdr:rowOff>
    </xdr:to>
    <xdr:cxnSp macro="">
      <xdr:nvCxnSpPr>
        <xdr:cNvPr id="450" name="直線コネクタ 449"/>
        <xdr:cNvCxnSpPr/>
      </xdr:nvCxnSpPr>
      <xdr:spPr>
        <a:xfrm flipV="1">
          <a:off x="13512800" y="2568303"/>
          <a:ext cx="889000" cy="71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38160</xdr:rowOff>
    </xdr:from>
    <xdr:to>
      <xdr:col>77</xdr:col>
      <xdr:colOff>95250</xdr:colOff>
      <xdr:row>13</xdr:row>
      <xdr:rowOff>139760</xdr:rowOff>
    </xdr:to>
    <xdr:sp macro="" textlink="">
      <xdr:nvSpPr>
        <xdr:cNvPr id="451" name="フローチャート: 判断 450"/>
        <xdr:cNvSpPr/>
      </xdr:nvSpPr>
      <xdr:spPr>
        <a:xfrm>
          <a:off x="16129000" y="226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149937</xdr:rowOff>
    </xdr:from>
    <xdr:ext cx="736600" cy="259045"/>
    <xdr:sp macro="" textlink="">
      <xdr:nvSpPr>
        <xdr:cNvPr id="452" name="テキスト ボックス 451"/>
        <xdr:cNvSpPr txBox="1"/>
      </xdr:nvSpPr>
      <xdr:spPr>
        <a:xfrm>
          <a:off x="15798800" y="2035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79526</xdr:rowOff>
    </xdr:from>
    <xdr:to>
      <xdr:col>73</xdr:col>
      <xdr:colOff>44450</xdr:colOff>
      <xdr:row>14</xdr:row>
      <xdr:rowOff>9676</xdr:rowOff>
    </xdr:to>
    <xdr:sp macro="" textlink="">
      <xdr:nvSpPr>
        <xdr:cNvPr id="453" name="フローチャート: 判断 452"/>
        <xdr:cNvSpPr/>
      </xdr:nvSpPr>
      <xdr:spPr>
        <a:xfrm>
          <a:off x="15240000" y="23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165903</xdr:rowOff>
    </xdr:from>
    <xdr:ext cx="762000" cy="259045"/>
    <xdr:sp macro="" textlink="">
      <xdr:nvSpPr>
        <xdr:cNvPr id="454" name="テキスト ボックス 453"/>
        <xdr:cNvSpPr txBox="1"/>
      </xdr:nvSpPr>
      <xdr:spPr>
        <a:xfrm>
          <a:off x="14909800" y="239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80433</xdr:rowOff>
    </xdr:from>
    <xdr:to>
      <xdr:col>68</xdr:col>
      <xdr:colOff>203200</xdr:colOff>
      <xdr:row>15</xdr:row>
      <xdr:rowOff>10583</xdr:rowOff>
    </xdr:to>
    <xdr:sp macro="" textlink="">
      <xdr:nvSpPr>
        <xdr:cNvPr id="455" name="フローチャート: 判断 454"/>
        <xdr:cNvSpPr/>
      </xdr:nvSpPr>
      <xdr:spPr>
        <a:xfrm>
          <a:off x="14351000" y="24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20760</xdr:rowOff>
    </xdr:from>
    <xdr:ext cx="762000" cy="259045"/>
    <xdr:sp macro="" textlink="">
      <xdr:nvSpPr>
        <xdr:cNvPr id="456" name="テキスト ボックス 455"/>
        <xdr:cNvSpPr txBox="1"/>
      </xdr:nvSpPr>
      <xdr:spPr>
        <a:xfrm>
          <a:off x="14020800" y="224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150525</xdr:rowOff>
    </xdr:from>
    <xdr:to>
      <xdr:col>64</xdr:col>
      <xdr:colOff>152400</xdr:colOff>
      <xdr:row>15</xdr:row>
      <xdr:rowOff>80675</xdr:rowOff>
    </xdr:to>
    <xdr:sp macro="" textlink="">
      <xdr:nvSpPr>
        <xdr:cNvPr id="457" name="フローチャート: 判断 456"/>
        <xdr:cNvSpPr/>
      </xdr:nvSpPr>
      <xdr:spPr>
        <a:xfrm>
          <a:off x="13462000" y="255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90852</xdr:rowOff>
    </xdr:from>
    <xdr:ext cx="762000" cy="259045"/>
    <xdr:sp macro="" textlink="">
      <xdr:nvSpPr>
        <xdr:cNvPr id="458" name="テキスト ボックス 457"/>
        <xdr:cNvSpPr txBox="1"/>
      </xdr:nvSpPr>
      <xdr:spPr>
        <a:xfrm>
          <a:off x="13131800" y="2319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71483</xdr:rowOff>
    </xdr:from>
    <xdr:to>
      <xdr:col>73</xdr:col>
      <xdr:colOff>44450</xdr:colOff>
      <xdr:row>14</xdr:row>
      <xdr:rowOff>1633</xdr:rowOff>
    </xdr:to>
    <xdr:sp macro="" textlink="">
      <xdr:nvSpPr>
        <xdr:cNvPr id="464" name="楕円 463"/>
        <xdr:cNvSpPr/>
      </xdr:nvSpPr>
      <xdr:spPr>
        <a:xfrm>
          <a:off x="15240000" y="2300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11810</xdr:rowOff>
    </xdr:from>
    <xdr:ext cx="762000" cy="259045"/>
    <xdr:sp macro="" textlink="">
      <xdr:nvSpPr>
        <xdr:cNvPr id="465" name="テキスト ボックス 464"/>
        <xdr:cNvSpPr txBox="1"/>
      </xdr:nvSpPr>
      <xdr:spPr>
        <a:xfrm>
          <a:off x="14909800" y="2069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117203</xdr:rowOff>
    </xdr:from>
    <xdr:to>
      <xdr:col>68</xdr:col>
      <xdr:colOff>203200</xdr:colOff>
      <xdr:row>15</xdr:row>
      <xdr:rowOff>47353</xdr:rowOff>
    </xdr:to>
    <xdr:sp macro="" textlink="">
      <xdr:nvSpPr>
        <xdr:cNvPr id="466" name="楕円 465"/>
        <xdr:cNvSpPr/>
      </xdr:nvSpPr>
      <xdr:spPr>
        <a:xfrm>
          <a:off x="14351000" y="251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32130</xdr:rowOff>
    </xdr:from>
    <xdr:ext cx="762000" cy="259045"/>
    <xdr:sp macro="" textlink="">
      <xdr:nvSpPr>
        <xdr:cNvPr id="467" name="テキスト ボックス 466"/>
        <xdr:cNvSpPr txBox="1"/>
      </xdr:nvSpPr>
      <xdr:spPr>
        <a:xfrm>
          <a:off x="14020800" y="2603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16994</xdr:rowOff>
    </xdr:from>
    <xdr:to>
      <xdr:col>64</xdr:col>
      <xdr:colOff>152400</xdr:colOff>
      <xdr:row>15</xdr:row>
      <xdr:rowOff>118594</xdr:rowOff>
    </xdr:to>
    <xdr:sp macro="" textlink="">
      <xdr:nvSpPr>
        <xdr:cNvPr id="468" name="楕円 467"/>
        <xdr:cNvSpPr/>
      </xdr:nvSpPr>
      <xdr:spPr>
        <a:xfrm>
          <a:off x="13462000" y="2588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103371</xdr:rowOff>
    </xdr:from>
    <xdr:ext cx="762000" cy="259045"/>
    <xdr:sp macro="" textlink="">
      <xdr:nvSpPr>
        <xdr:cNvPr id="469" name="テキスト ボックス 468"/>
        <xdr:cNvSpPr txBox="1"/>
      </xdr:nvSpPr>
      <xdr:spPr>
        <a:xfrm>
          <a:off x="13131800" y="2675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群馬県渋川市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72,090
70,781
240.27
41,101,051
38,720,077
1,471,029
22,071,713
29,712,816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０．２</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ポイント増加し、類似団体平均を</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０．４</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ポイント上回っている。会計年度任用職員に対する報酬の引上げ</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及び</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勤勉手当の支給開始等に伴い、人件費に係る歳出額が増加し、比率も増加となった。</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引き続き、定員管理適正化計画に基づき、組織機構の見直しと連動しながら職員数の適正化に努める。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153670</xdr:rowOff>
    </xdr:from>
    <xdr:to>
      <xdr:col>24</xdr:col>
      <xdr:colOff>25400</xdr:colOff>
      <xdr:row>40</xdr:row>
      <xdr:rowOff>104140</xdr:rowOff>
    </xdr:to>
    <xdr:cxnSp macro="">
      <xdr:nvCxnSpPr>
        <xdr:cNvPr id="61" name="直線コネクタ 60"/>
        <xdr:cNvCxnSpPr/>
      </xdr:nvCxnSpPr>
      <xdr:spPr>
        <a:xfrm flipV="1">
          <a:off x="4826000" y="581152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76217</xdr:rowOff>
    </xdr:from>
    <xdr:ext cx="762000" cy="259045"/>
    <xdr:sp macro="" textlink="">
      <xdr:nvSpPr>
        <xdr:cNvPr id="62" name="人件費最小値テキスト"/>
        <xdr:cNvSpPr txBox="1"/>
      </xdr:nvSpPr>
      <xdr:spPr>
        <a:xfrm>
          <a:off x="4914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104140</xdr:rowOff>
    </xdr:from>
    <xdr:to>
      <xdr:col>24</xdr:col>
      <xdr:colOff>114300</xdr:colOff>
      <xdr:row>40</xdr:row>
      <xdr:rowOff>104140</xdr:rowOff>
    </xdr:to>
    <xdr:cxnSp macro="">
      <xdr:nvCxnSpPr>
        <xdr:cNvPr id="63" name="直線コネクタ 62"/>
        <xdr:cNvCxnSpPr/>
      </xdr:nvCxnSpPr>
      <xdr:spPr>
        <a:xfrm>
          <a:off x="4737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68597</xdr:rowOff>
    </xdr:from>
    <xdr:ext cx="762000" cy="259045"/>
    <xdr:sp macro="" textlink="">
      <xdr:nvSpPr>
        <xdr:cNvPr id="64" name="人件費最大値テキスト"/>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153670</xdr:rowOff>
    </xdr:from>
    <xdr:to>
      <xdr:col>24</xdr:col>
      <xdr:colOff>114300</xdr:colOff>
      <xdr:row>33</xdr:row>
      <xdr:rowOff>153670</xdr:rowOff>
    </xdr:to>
    <xdr:cxnSp macro="">
      <xdr:nvCxnSpPr>
        <xdr:cNvPr id="65" name="直線コネクタ 64"/>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100330</xdr:rowOff>
    </xdr:from>
    <xdr:to>
      <xdr:col>24</xdr:col>
      <xdr:colOff>25400</xdr:colOff>
      <xdr:row>37</xdr:row>
      <xdr:rowOff>115570</xdr:rowOff>
    </xdr:to>
    <xdr:cxnSp macro="">
      <xdr:nvCxnSpPr>
        <xdr:cNvPr id="66" name="直線コネクタ 65"/>
        <xdr:cNvCxnSpPr/>
      </xdr:nvCxnSpPr>
      <xdr:spPr>
        <a:xfrm>
          <a:off x="3987800" y="64439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50817</xdr:rowOff>
    </xdr:from>
    <xdr:ext cx="762000" cy="259045"/>
    <xdr:sp macro="" textlink="">
      <xdr:nvSpPr>
        <xdr:cNvPr id="67" name="人件費平均値テキスト"/>
        <xdr:cNvSpPr txBox="1"/>
      </xdr:nvSpPr>
      <xdr:spPr>
        <a:xfrm>
          <a:off x="4914900" y="6223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34290</xdr:rowOff>
    </xdr:from>
    <xdr:to>
      <xdr:col>24</xdr:col>
      <xdr:colOff>76200</xdr:colOff>
      <xdr:row>37</xdr:row>
      <xdr:rowOff>135890</xdr:rowOff>
    </xdr:to>
    <xdr:sp macro="" textlink="">
      <xdr:nvSpPr>
        <xdr:cNvPr id="68" name="フローチャート: 判断 67"/>
        <xdr:cNvSpPr/>
      </xdr:nvSpPr>
      <xdr:spPr>
        <a:xfrm>
          <a:off x="4775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77470</xdr:rowOff>
    </xdr:from>
    <xdr:to>
      <xdr:col>19</xdr:col>
      <xdr:colOff>187325</xdr:colOff>
      <xdr:row>37</xdr:row>
      <xdr:rowOff>100330</xdr:rowOff>
    </xdr:to>
    <xdr:cxnSp macro="">
      <xdr:nvCxnSpPr>
        <xdr:cNvPr id="69" name="直線コネクタ 68"/>
        <xdr:cNvCxnSpPr/>
      </xdr:nvCxnSpPr>
      <xdr:spPr>
        <a:xfrm>
          <a:off x="3098800" y="6421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106680</xdr:rowOff>
    </xdr:from>
    <xdr:to>
      <xdr:col>20</xdr:col>
      <xdr:colOff>38100</xdr:colOff>
      <xdr:row>37</xdr:row>
      <xdr:rowOff>36830</xdr:rowOff>
    </xdr:to>
    <xdr:sp macro="" textlink="">
      <xdr:nvSpPr>
        <xdr:cNvPr id="70" name="フローチャート: 判断 69"/>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47007</xdr:rowOff>
    </xdr:from>
    <xdr:ext cx="736600" cy="259045"/>
    <xdr:sp macro="" textlink="">
      <xdr:nvSpPr>
        <xdr:cNvPr id="71" name="テキスト ボックス 70"/>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8890</xdr:rowOff>
    </xdr:from>
    <xdr:to>
      <xdr:col>15</xdr:col>
      <xdr:colOff>98425</xdr:colOff>
      <xdr:row>37</xdr:row>
      <xdr:rowOff>77470</xdr:rowOff>
    </xdr:to>
    <xdr:cxnSp macro="">
      <xdr:nvCxnSpPr>
        <xdr:cNvPr id="72" name="直線コネクタ 71"/>
        <xdr:cNvCxnSpPr/>
      </xdr:nvCxnSpPr>
      <xdr:spPr>
        <a:xfrm>
          <a:off x="2209800" y="63525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54627</xdr:rowOff>
    </xdr:from>
    <xdr:ext cx="762000" cy="259045"/>
    <xdr:sp macro="" textlink="">
      <xdr:nvSpPr>
        <xdr:cNvPr id="74" name="テキスト ボックス 73"/>
        <xdr:cNvSpPr txBox="1"/>
      </xdr:nvSpPr>
      <xdr:spPr>
        <a:xfrm>
          <a:off x="2717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8890</xdr:rowOff>
    </xdr:from>
    <xdr:to>
      <xdr:col>11</xdr:col>
      <xdr:colOff>9525</xdr:colOff>
      <xdr:row>37</xdr:row>
      <xdr:rowOff>153670</xdr:rowOff>
    </xdr:to>
    <xdr:cxnSp macro="">
      <xdr:nvCxnSpPr>
        <xdr:cNvPr id="75" name="直線コネクタ 74"/>
        <xdr:cNvCxnSpPr/>
      </xdr:nvCxnSpPr>
      <xdr:spPr>
        <a:xfrm flipV="1">
          <a:off x="1320800" y="635254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1287</xdr:rowOff>
    </xdr:from>
    <xdr:ext cx="762000" cy="259045"/>
    <xdr:sp macro="" textlink="">
      <xdr:nvSpPr>
        <xdr:cNvPr id="77" name="テキスト ボックス 76"/>
        <xdr:cNvSpPr txBox="1"/>
      </xdr:nvSpPr>
      <xdr:spPr>
        <a:xfrm>
          <a:off x="1828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34290</xdr:rowOff>
    </xdr:from>
    <xdr:to>
      <xdr:col>6</xdr:col>
      <xdr:colOff>171450</xdr:colOff>
      <xdr:row>37</xdr:row>
      <xdr:rowOff>135890</xdr:rowOff>
    </xdr:to>
    <xdr:sp macro="" textlink="">
      <xdr:nvSpPr>
        <xdr:cNvPr id="78" name="フローチャート: 判断 77"/>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146067</xdr:rowOff>
    </xdr:from>
    <xdr:ext cx="762000" cy="259045"/>
    <xdr:sp macro="" textlink="">
      <xdr:nvSpPr>
        <xdr:cNvPr id="79" name="テキスト ボックス 78"/>
        <xdr:cNvSpPr txBox="1"/>
      </xdr:nvSpPr>
      <xdr:spPr>
        <a:xfrm>
          <a:off x="939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64770</xdr:rowOff>
    </xdr:from>
    <xdr:to>
      <xdr:col>24</xdr:col>
      <xdr:colOff>76200</xdr:colOff>
      <xdr:row>37</xdr:row>
      <xdr:rowOff>166370</xdr:rowOff>
    </xdr:to>
    <xdr:sp macro="" textlink="">
      <xdr:nvSpPr>
        <xdr:cNvPr id="85" name="楕円 84"/>
        <xdr:cNvSpPr/>
      </xdr:nvSpPr>
      <xdr:spPr>
        <a:xfrm>
          <a:off x="4775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36847</xdr:rowOff>
    </xdr:from>
    <xdr:ext cx="762000" cy="259045"/>
    <xdr:sp macro="" textlink="">
      <xdr:nvSpPr>
        <xdr:cNvPr id="86" name="人件費該当値テキスト"/>
        <xdr:cNvSpPr txBox="1"/>
      </xdr:nvSpPr>
      <xdr:spPr>
        <a:xfrm>
          <a:off x="4914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49530</xdr:rowOff>
    </xdr:from>
    <xdr:to>
      <xdr:col>20</xdr:col>
      <xdr:colOff>38100</xdr:colOff>
      <xdr:row>37</xdr:row>
      <xdr:rowOff>151130</xdr:rowOff>
    </xdr:to>
    <xdr:sp macro="" textlink="">
      <xdr:nvSpPr>
        <xdr:cNvPr id="87" name="楕円 86"/>
        <xdr:cNvSpPr/>
      </xdr:nvSpPr>
      <xdr:spPr>
        <a:xfrm>
          <a:off x="3937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135907</xdr:rowOff>
    </xdr:from>
    <xdr:ext cx="736600" cy="259045"/>
    <xdr:sp macro="" textlink="">
      <xdr:nvSpPr>
        <xdr:cNvPr id="88" name="テキスト ボックス 87"/>
        <xdr:cNvSpPr txBox="1"/>
      </xdr:nvSpPr>
      <xdr:spPr>
        <a:xfrm>
          <a:off x="3606800" y="647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26670</xdr:rowOff>
    </xdr:from>
    <xdr:to>
      <xdr:col>15</xdr:col>
      <xdr:colOff>149225</xdr:colOff>
      <xdr:row>37</xdr:row>
      <xdr:rowOff>128270</xdr:rowOff>
    </xdr:to>
    <xdr:sp macro="" textlink="">
      <xdr:nvSpPr>
        <xdr:cNvPr id="89" name="楕円 88"/>
        <xdr:cNvSpPr/>
      </xdr:nvSpPr>
      <xdr:spPr>
        <a:xfrm>
          <a:off x="3048000" y="637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113047</xdr:rowOff>
    </xdr:from>
    <xdr:ext cx="762000" cy="259045"/>
    <xdr:sp macro="" textlink="">
      <xdr:nvSpPr>
        <xdr:cNvPr id="90" name="テキスト ボックス 89"/>
        <xdr:cNvSpPr txBox="1"/>
      </xdr:nvSpPr>
      <xdr:spPr>
        <a:xfrm>
          <a:off x="2717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129540</xdr:rowOff>
    </xdr:from>
    <xdr:to>
      <xdr:col>11</xdr:col>
      <xdr:colOff>60325</xdr:colOff>
      <xdr:row>37</xdr:row>
      <xdr:rowOff>59690</xdr:rowOff>
    </xdr:to>
    <xdr:sp macro="" textlink="">
      <xdr:nvSpPr>
        <xdr:cNvPr id="91" name="楕円 90"/>
        <xdr:cNvSpPr/>
      </xdr:nvSpPr>
      <xdr:spPr>
        <a:xfrm>
          <a:off x="21590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44467</xdr:rowOff>
    </xdr:from>
    <xdr:ext cx="762000" cy="259045"/>
    <xdr:sp macro="" textlink="">
      <xdr:nvSpPr>
        <xdr:cNvPr id="92" name="テキスト ボックス 91"/>
        <xdr:cNvSpPr txBox="1"/>
      </xdr:nvSpPr>
      <xdr:spPr>
        <a:xfrm>
          <a:off x="1828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102870</xdr:rowOff>
    </xdr:from>
    <xdr:to>
      <xdr:col>6</xdr:col>
      <xdr:colOff>171450</xdr:colOff>
      <xdr:row>38</xdr:row>
      <xdr:rowOff>33020</xdr:rowOff>
    </xdr:to>
    <xdr:sp macro="" textlink="">
      <xdr:nvSpPr>
        <xdr:cNvPr id="93" name="楕円 92"/>
        <xdr:cNvSpPr/>
      </xdr:nvSpPr>
      <xdr:spPr>
        <a:xfrm>
          <a:off x="12700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17797</xdr:rowOff>
    </xdr:from>
    <xdr:ext cx="762000" cy="259045"/>
    <xdr:sp macro="" textlink="">
      <xdr:nvSpPr>
        <xdr:cNvPr id="94" name="テキスト ボックス 93"/>
        <xdr:cNvSpPr txBox="1"/>
      </xdr:nvSpPr>
      <xdr:spPr>
        <a:xfrm>
          <a:off x="9398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０．５</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ポイント増加し、</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類似団体平均を</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２．１</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ポイント上回っている。</a:t>
          </a:r>
          <a:endParaRPr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類似団体平均と比較し</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て</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高止まりしている</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要因</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は、当市は保有する</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公共</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施設</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の数</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が多いためである。</a:t>
          </a:r>
          <a:endParaRPr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公共施設の</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統廃合を含む</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適正管理</a:t>
          </a:r>
          <a:r>
            <a:rPr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により、</a:t>
          </a:r>
          <a:r>
            <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歳出削減を図る。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19050</xdr:rowOff>
    </xdr:from>
    <xdr:to>
      <xdr:col>82</xdr:col>
      <xdr:colOff>107950</xdr:colOff>
      <xdr:row>21</xdr:row>
      <xdr:rowOff>95250</xdr:rowOff>
    </xdr:to>
    <xdr:cxnSp macro="">
      <xdr:nvCxnSpPr>
        <xdr:cNvPr id="122" name="直線コネクタ 121"/>
        <xdr:cNvCxnSpPr/>
      </xdr:nvCxnSpPr>
      <xdr:spPr>
        <a:xfrm flipV="1">
          <a:off x="16510000" y="22479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67327</xdr:rowOff>
    </xdr:from>
    <xdr:ext cx="762000" cy="259045"/>
    <xdr:sp macro="" textlink="">
      <xdr:nvSpPr>
        <xdr:cNvPr id="123" name="物件費最小値テキスト"/>
        <xdr:cNvSpPr txBox="1"/>
      </xdr:nvSpPr>
      <xdr:spPr>
        <a:xfrm>
          <a:off x="16598900" y="366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95250</xdr:rowOff>
    </xdr:from>
    <xdr:to>
      <xdr:col>82</xdr:col>
      <xdr:colOff>196850</xdr:colOff>
      <xdr:row>21</xdr:row>
      <xdr:rowOff>95250</xdr:rowOff>
    </xdr:to>
    <xdr:cxnSp macro="">
      <xdr:nvCxnSpPr>
        <xdr:cNvPr id="124" name="直線コネクタ 123"/>
        <xdr:cNvCxnSpPr/>
      </xdr:nvCxnSpPr>
      <xdr:spPr>
        <a:xfrm>
          <a:off x="16421100" y="369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105427</xdr:rowOff>
    </xdr:from>
    <xdr:ext cx="762000" cy="259045"/>
    <xdr:sp macro="" textlink="">
      <xdr:nvSpPr>
        <xdr:cNvPr id="125" name="物件費最大値テキスト"/>
        <xdr:cNvSpPr txBox="1"/>
      </xdr:nvSpPr>
      <xdr:spPr>
        <a:xfrm>
          <a:off x="16598900" y="199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19050</xdr:rowOff>
    </xdr:from>
    <xdr:to>
      <xdr:col>82</xdr:col>
      <xdr:colOff>196850</xdr:colOff>
      <xdr:row>13</xdr:row>
      <xdr:rowOff>19050</xdr:rowOff>
    </xdr:to>
    <xdr:cxnSp macro="">
      <xdr:nvCxnSpPr>
        <xdr:cNvPr id="126" name="直線コネクタ 125"/>
        <xdr:cNvCxnSpPr/>
      </xdr:nvCxnSpPr>
      <xdr:spPr>
        <a:xfrm>
          <a:off x="16421100" y="224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101600</xdr:rowOff>
    </xdr:from>
    <xdr:to>
      <xdr:col>82</xdr:col>
      <xdr:colOff>107950</xdr:colOff>
      <xdr:row>18</xdr:row>
      <xdr:rowOff>165100</xdr:rowOff>
    </xdr:to>
    <xdr:cxnSp macro="">
      <xdr:nvCxnSpPr>
        <xdr:cNvPr id="127" name="直線コネクタ 126"/>
        <xdr:cNvCxnSpPr/>
      </xdr:nvCxnSpPr>
      <xdr:spPr>
        <a:xfrm>
          <a:off x="15671800" y="31877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35577</xdr:rowOff>
    </xdr:from>
    <xdr:ext cx="762000" cy="259045"/>
    <xdr:sp macro="" textlink="">
      <xdr:nvSpPr>
        <xdr:cNvPr id="128" name="物件費平均値テキスト"/>
        <xdr:cNvSpPr txBox="1"/>
      </xdr:nvSpPr>
      <xdr:spPr>
        <a:xfrm>
          <a:off x="16598900" y="2778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29" name="フローチャート: 判断 128"/>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88900</xdr:rowOff>
    </xdr:from>
    <xdr:to>
      <xdr:col>78</xdr:col>
      <xdr:colOff>69850</xdr:colOff>
      <xdr:row>18</xdr:row>
      <xdr:rowOff>101600</xdr:rowOff>
    </xdr:to>
    <xdr:cxnSp macro="">
      <xdr:nvCxnSpPr>
        <xdr:cNvPr id="130" name="直線コネクタ 129"/>
        <xdr:cNvCxnSpPr/>
      </xdr:nvCxnSpPr>
      <xdr:spPr>
        <a:xfrm>
          <a:off x="14782800" y="3175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152400</xdr:rowOff>
    </xdr:from>
    <xdr:to>
      <xdr:col>78</xdr:col>
      <xdr:colOff>120650</xdr:colOff>
      <xdr:row>17</xdr:row>
      <xdr:rowOff>82550</xdr:rowOff>
    </xdr:to>
    <xdr:sp macro="" textlink="">
      <xdr:nvSpPr>
        <xdr:cNvPr id="131" name="フローチャート: 判断 130"/>
        <xdr:cNvSpPr/>
      </xdr:nvSpPr>
      <xdr:spPr>
        <a:xfrm>
          <a:off x="15621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92727</xdr:rowOff>
    </xdr:from>
    <xdr:ext cx="736600" cy="259045"/>
    <xdr:sp macro="" textlink="">
      <xdr:nvSpPr>
        <xdr:cNvPr id="132" name="テキスト ボックス 131"/>
        <xdr:cNvSpPr txBox="1"/>
      </xdr:nvSpPr>
      <xdr:spPr>
        <a:xfrm>
          <a:off x="15290800" y="266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69850</xdr:rowOff>
    </xdr:from>
    <xdr:to>
      <xdr:col>73</xdr:col>
      <xdr:colOff>180975</xdr:colOff>
      <xdr:row>18</xdr:row>
      <xdr:rowOff>88900</xdr:rowOff>
    </xdr:to>
    <xdr:cxnSp macro="">
      <xdr:nvCxnSpPr>
        <xdr:cNvPr id="133" name="直線コネクタ 132"/>
        <xdr:cNvCxnSpPr/>
      </xdr:nvCxnSpPr>
      <xdr:spPr>
        <a:xfrm>
          <a:off x="13893800" y="29845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114300</xdr:rowOff>
    </xdr:from>
    <xdr:to>
      <xdr:col>74</xdr:col>
      <xdr:colOff>31750</xdr:colOff>
      <xdr:row>17</xdr:row>
      <xdr:rowOff>44450</xdr:rowOff>
    </xdr:to>
    <xdr:sp macro="" textlink="">
      <xdr:nvSpPr>
        <xdr:cNvPr id="134" name="フローチャート: 判断 133"/>
        <xdr:cNvSpPr/>
      </xdr:nvSpPr>
      <xdr:spPr>
        <a:xfrm>
          <a:off x="14732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54627</xdr:rowOff>
    </xdr:from>
    <xdr:ext cx="762000" cy="259045"/>
    <xdr:sp macro="" textlink="">
      <xdr:nvSpPr>
        <xdr:cNvPr id="135" name="テキスト ボックス 134"/>
        <xdr:cNvSpPr txBox="1"/>
      </xdr:nvSpPr>
      <xdr:spPr>
        <a:xfrm>
          <a:off x="14401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17</xdr:row>
      <xdr:rowOff>69850</xdr:rowOff>
    </xdr:from>
    <xdr:to>
      <xdr:col>69</xdr:col>
      <xdr:colOff>92075</xdr:colOff>
      <xdr:row>17</xdr:row>
      <xdr:rowOff>69850</xdr:rowOff>
    </xdr:to>
    <xdr:cxnSp macro="">
      <xdr:nvCxnSpPr>
        <xdr:cNvPr id="136" name="直線コネクタ 135"/>
        <xdr:cNvCxnSpPr/>
      </xdr:nvCxnSpPr>
      <xdr:spPr>
        <a:xfrm>
          <a:off x="13004800" y="2984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120650</xdr:rowOff>
    </xdr:from>
    <xdr:to>
      <xdr:col>69</xdr:col>
      <xdr:colOff>142875</xdr:colOff>
      <xdr:row>16</xdr:row>
      <xdr:rowOff>50800</xdr:rowOff>
    </xdr:to>
    <xdr:sp macro="" textlink="">
      <xdr:nvSpPr>
        <xdr:cNvPr id="137" name="フローチャート: 判断 136"/>
        <xdr:cNvSpPr/>
      </xdr:nvSpPr>
      <xdr:spPr>
        <a:xfrm>
          <a:off x="13843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60977</xdr:rowOff>
    </xdr:from>
    <xdr:ext cx="762000" cy="259045"/>
    <xdr:sp macro="" textlink="">
      <xdr:nvSpPr>
        <xdr:cNvPr id="138" name="テキスト ボックス 137"/>
        <xdr:cNvSpPr txBox="1"/>
      </xdr:nvSpPr>
      <xdr:spPr>
        <a:xfrm>
          <a:off x="135128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95250</xdr:rowOff>
    </xdr:from>
    <xdr:to>
      <xdr:col>65</xdr:col>
      <xdr:colOff>53975</xdr:colOff>
      <xdr:row>18</xdr:row>
      <xdr:rowOff>25400</xdr:rowOff>
    </xdr:to>
    <xdr:sp macro="" textlink="">
      <xdr:nvSpPr>
        <xdr:cNvPr id="139" name="フローチャート: 判断 138"/>
        <xdr:cNvSpPr/>
      </xdr:nvSpPr>
      <xdr:spPr>
        <a:xfrm>
          <a:off x="12954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10177</xdr:rowOff>
    </xdr:from>
    <xdr:ext cx="762000" cy="259045"/>
    <xdr:sp macro="" textlink="">
      <xdr:nvSpPr>
        <xdr:cNvPr id="140" name="テキスト ボックス 139"/>
        <xdr:cNvSpPr txBox="1"/>
      </xdr:nvSpPr>
      <xdr:spPr>
        <a:xfrm>
          <a:off x="12623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114300</xdr:rowOff>
    </xdr:from>
    <xdr:to>
      <xdr:col>82</xdr:col>
      <xdr:colOff>158750</xdr:colOff>
      <xdr:row>19</xdr:row>
      <xdr:rowOff>44450</xdr:rowOff>
    </xdr:to>
    <xdr:sp macro="" textlink="">
      <xdr:nvSpPr>
        <xdr:cNvPr id="146" name="楕円 145"/>
        <xdr:cNvSpPr/>
      </xdr:nvSpPr>
      <xdr:spPr>
        <a:xfrm>
          <a:off x="16459200" y="320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86377</xdr:rowOff>
    </xdr:from>
    <xdr:ext cx="762000" cy="259045"/>
    <xdr:sp macro="" textlink="">
      <xdr:nvSpPr>
        <xdr:cNvPr id="147" name="物件費該当値テキスト"/>
        <xdr:cNvSpPr txBox="1"/>
      </xdr:nvSpPr>
      <xdr:spPr>
        <a:xfrm>
          <a:off x="16598900" y="317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50800</xdr:rowOff>
    </xdr:from>
    <xdr:to>
      <xdr:col>78</xdr:col>
      <xdr:colOff>120650</xdr:colOff>
      <xdr:row>18</xdr:row>
      <xdr:rowOff>152400</xdr:rowOff>
    </xdr:to>
    <xdr:sp macro="" textlink="">
      <xdr:nvSpPr>
        <xdr:cNvPr id="148" name="楕円 147"/>
        <xdr:cNvSpPr/>
      </xdr:nvSpPr>
      <xdr:spPr>
        <a:xfrm>
          <a:off x="15621000" y="313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137177</xdr:rowOff>
    </xdr:from>
    <xdr:ext cx="736600" cy="259045"/>
    <xdr:sp macro="" textlink="">
      <xdr:nvSpPr>
        <xdr:cNvPr id="149" name="テキスト ボックス 148"/>
        <xdr:cNvSpPr txBox="1"/>
      </xdr:nvSpPr>
      <xdr:spPr>
        <a:xfrm>
          <a:off x="15290800" y="322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18</xdr:row>
      <xdr:rowOff>38100</xdr:rowOff>
    </xdr:from>
    <xdr:to>
      <xdr:col>74</xdr:col>
      <xdr:colOff>31750</xdr:colOff>
      <xdr:row>18</xdr:row>
      <xdr:rowOff>139700</xdr:rowOff>
    </xdr:to>
    <xdr:sp macro="" textlink="">
      <xdr:nvSpPr>
        <xdr:cNvPr id="150" name="楕円 149"/>
        <xdr:cNvSpPr/>
      </xdr:nvSpPr>
      <xdr:spPr>
        <a:xfrm>
          <a:off x="14732000" y="312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124477</xdr:rowOff>
    </xdr:from>
    <xdr:ext cx="762000" cy="259045"/>
    <xdr:sp macro="" textlink="">
      <xdr:nvSpPr>
        <xdr:cNvPr id="151" name="テキスト ボックス 150"/>
        <xdr:cNvSpPr txBox="1"/>
      </xdr:nvSpPr>
      <xdr:spPr>
        <a:xfrm>
          <a:off x="144018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17</xdr:row>
      <xdr:rowOff>19050</xdr:rowOff>
    </xdr:from>
    <xdr:to>
      <xdr:col>69</xdr:col>
      <xdr:colOff>142875</xdr:colOff>
      <xdr:row>17</xdr:row>
      <xdr:rowOff>120650</xdr:rowOff>
    </xdr:to>
    <xdr:sp macro="" textlink="">
      <xdr:nvSpPr>
        <xdr:cNvPr id="152" name="楕円 151"/>
        <xdr:cNvSpPr/>
      </xdr:nvSpPr>
      <xdr:spPr>
        <a:xfrm>
          <a:off x="13843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105427</xdr:rowOff>
    </xdr:from>
    <xdr:ext cx="762000" cy="259045"/>
    <xdr:sp macro="" textlink="">
      <xdr:nvSpPr>
        <xdr:cNvPr id="153" name="テキスト ボックス 152"/>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19050</xdr:rowOff>
    </xdr:from>
    <xdr:to>
      <xdr:col>65</xdr:col>
      <xdr:colOff>53975</xdr:colOff>
      <xdr:row>17</xdr:row>
      <xdr:rowOff>120650</xdr:rowOff>
    </xdr:to>
    <xdr:sp macro="" textlink="">
      <xdr:nvSpPr>
        <xdr:cNvPr id="154" name="楕円 153"/>
        <xdr:cNvSpPr/>
      </xdr:nvSpPr>
      <xdr:spPr>
        <a:xfrm>
          <a:off x="12954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130827</xdr:rowOff>
    </xdr:from>
    <xdr:ext cx="762000" cy="259045"/>
    <xdr:sp macro="" textlink="">
      <xdr:nvSpPr>
        <xdr:cNvPr id="155" name="テキスト ボックス 154"/>
        <xdr:cNvSpPr txBox="1"/>
      </xdr:nvSpPr>
      <xdr:spPr>
        <a:xfrm>
          <a:off x="12623800" y="270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０．９</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し、類似団体平均を</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０．２</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上回っている。</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自立支援給付</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事業等が増加したことにより、比率も増加となった。</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扶助費は</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今後も</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継続的な増加が見</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こま</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れる。引き続き、福祉サービス水準の維持や事業レビューの実施等による事業費の適正化に努める</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78994</xdr:rowOff>
    </xdr:from>
    <xdr:to>
      <xdr:col>24</xdr:col>
      <xdr:colOff>25400</xdr:colOff>
      <xdr:row>61</xdr:row>
      <xdr:rowOff>124714</xdr:rowOff>
    </xdr:to>
    <xdr:cxnSp macro="">
      <xdr:nvCxnSpPr>
        <xdr:cNvPr id="181" name="直線コネクタ 180"/>
        <xdr:cNvCxnSpPr/>
      </xdr:nvCxnSpPr>
      <xdr:spPr>
        <a:xfrm flipV="1">
          <a:off x="4826000" y="9165844"/>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96791</xdr:rowOff>
    </xdr:from>
    <xdr:ext cx="762000" cy="259045"/>
    <xdr:sp macro="" textlink="">
      <xdr:nvSpPr>
        <xdr:cNvPr id="182" name="扶助費最小値テキスト"/>
        <xdr:cNvSpPr txBox="1"/>
      </xdr:nvSpPr>
      <xdr:spPr>
        <a:xfrm>
          <a:off x="4914900" y="1055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124714</xdr:rowOff>
    </xdr:from>
    <xdr:to>
      <xdr:col>24</xdr:col>
      <xdr:colOff>114300</xdr:colOff>
      <xdr:row>61</xdr:row>
      <xdr:rowOff>124714</xdr:rowOff>
    </xdr:to>
    <xdr:cxnSp macro="">
      <xdr:nvCxnSpPr>
        <xdr:cNvPr id="183" name="直線コネクタ 182"/>
        <xdr:cNvCxnSpPr/>
      </xdr:nvCxnSpPr>
      <xdr:spPr>
        <a:xfrm>
          <a:off x="4737100" y="1058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165371</xdr:rowOff>
    </xdr:from>
    <xdr:ext cx="762000" cy="259045"/>
    <xdr:sp macro="" textlink="">
      <xdr:nvSpPr>
        <xdr:cNvPr id="184" name="扶助費最大値テキスト"/>
        <xdr:cNvSpPr txBox="1"/>
      </xdr:nvSpPr>
      <xdr:spPr>
        <a:xfrm>
          <a:off x="4914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78994</xdr:rowOff>
    </xdr:from>
    <xdr:to>
      <xdr:col>24</xdr:col>
      <xdr:colOff>114300</xdr:colOff>
      <xdr:row>53</xdr:row>
      <xdr:rowOff>78994</xdr:rowOff>
    </xdr:to>
    <xdr:cxnSp macro="">
      <xdr:nvCxnSpPr>
        <xdr:cNvPr id="185" name="直線コネクタ 184"/>
        <xdr:cNvCxnSpPr/>
      </xdr:nvCxnSpPr>
      <xdr:spPr>
        <a:xfrm>
          <a:off x="4737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110998</xdr:rowOff>
    </xdr:from>
    <xdr:to>
      <xdr:col>24</xdr:col>
      <xdr:colOff>25400</xdr:colOff>
      <xdr:row>56</xdr:row>
      <xdr:rowOff>21844</xdr:rowOff>
    </xdr:to>
    <xdr:cxnSp macro="">
      <xdr:nvCxnSpPr>
        <xdr:cNvPr id="186" name="直線コネクタ 185"/>
        <xdr:cNvCxnSpPr/>
      </xdr:nvCxnSpPr>
      <xdr:spPr>
        <a:xfrm>
          <a:off x="3987800" y="9540748"/>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140733</xdr:rowOff>
    </xdr:from>
    <xdr:ext cx="762000" cy="259045"/>
    <xdr:sp macro="" textlink="">
      <xdr:nvSpPr>
        <xdr:cNvPr id="187" name="扶助費平均値テキスト"/>
        <xdr:cNvSpPr txBox="1"/>
      </xdr:nvSpPr>
      <xdr:spPr>
        <a:xfrm>
          <a:off x="4914900" y="939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124206</xdr:rowOff>
    </xdr:from>
    <xdr:to>
      <xdr:col>24</xdr:col>
      <xdr:colOff>76200</xdr:colOff>
      <xdr:row>56</xdr:row>
      <xdr:rowOff>54356</xdr:rowOff>
    </xdr:to>
    <xdr:sp macro="" textlink="">
      <xdr:nvSpPr>
        <xdr:cNvPr id="188" name="フローチャート: 判断 187"/>
        <xdr:cNvSpPr/>
      </xdr:nvSpPr>
      <xdr:spPr>
        <a:xfrm>
          <a:off x="47752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110998</xdr:rowOff>
    </xdr:from>
    <xdr:to>
      <xdr:col>19</xdr:col>
      <xdr:colOff>187325</xdr:colOff>
      <xdr:row>55</xdr:row>
      <xdr:rowOff>156718</xdr:rowOff>
    </xdr:to>
    <xdr:cxnSp macro="">
      <xdr:nvCxnSpPr>
        <xdr:cNvPr id="189" name="直線コネクタ 188"/>
        <xdr:cNvCxnSpPr/>
      </xdr:nvCxnSpPr>
      <xdr:spPr>
        <a:xfrm flipV="1">
          <a:off x="3098800" y="95407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96774</xdr:rowOff>
    </xdr:from>
    <xdr:to>
      <xdr:col>20</xdr:col>
      <xdr:colOff>38100</xdr:colOff>
      <xdr:row>56</xdr:row>
      <xdr:rowOff>26924</xdr:rowOff>
    </xdr:to>
    <xdr:sp macro="" textlink="">
      <xdr:nvSpPr>
        <xdr:cNvPr id="190" name="フローチャート: 判断 189"/>
        <xdr:cNvSpPr/>
      </xdr:nvSpPr>
      <xdr:spPr>
        <a:xfrm>
          <a:off x="3937000" y="952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11701</xdr:rowOff>
    </xdr:from>
    <xdr:ext cx="736600" cy="259045"/>
    <xdr:sp macro="" textlink="">
      <xdr:nvSpPr>
        <xdr:cNvPr id="191" name="テキスト ボックス 190"/>
        <xdr:cNvSpPr txBox="1"/>
      </xdr:nvSpPr>
      <xdr:spPr>
        <a:xfrm>
          <a:off x="3606800" y="9612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74422</xdr:rowOff>
    </xdr:from>
    <xdr:to>
      <xdr:col>15</xdr:col>
      <xdr:colOff>98425</xdr:colOff>
      <xdr:row>55</xdr:row>
      <xdr:rowOff>156718</xdr:rowOff>
    </xdr:to>
    <xdr:cxnSp macro="">
      <xdr:nvCxnSpPr>
        <xdr:cNvPr id="192" name="直線コネクタ 191"/>
        <xdr:cNvCxnSpPr/>
      </xdr:nvCxnSpPr>
      <xdr:spPr>
        <a:xfrm>
          <a:off x="2209800" y="9504172"/>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93" name="フローチャート: 判断 192"/>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9669</xdr:rowOff>
    </xdr:from>
    <xdr:ext cx="762000" cy="259045"/>
    <xdr:sp macro="" textlink="">
      <xdr:nvSpPr>
        <xdr:cNvPr id="194" name="テキスト ボックス 193"/>
        <xdr:cNvSpPr txBox="1"/>
      </xdr:nvSpPr>
      <xdr:spPr>
        <a:xfrm>
          <a:off x="2717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74422</xdr:rowOff>
    </xdr:from>
    <xdr:to>
      <xdr:col>11</xdr:col>
      <xdr:colOff>9525</xdr:colOff>
      <xdr:row>55</xdr:row>
      <xdr:rowOff>92710</xdr:rowOff>
    </xdr:to>
    <xdr:cxnSp macro="">
      <xdr:nvCxnSpPr>
        <xdr:cNvPr id="195" name="直線コネクタ 194"/>
        <xdr:cNvCxnSpPr/>
      </xdr:nvCxnSpPr>
      <xdr:spPr>
        <a:xfrm flipV="1">
          <a:off x="1320800" y="950417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51054</xdr:rowOff>
    </xdr:from>
    <xdr:to>
      <xdr:col>11</xdr:col>
      <xdr:colOff>60325</xdr:colOff>
      <xdr:row>55</xdr:row>
      <xdr:rowOff>152654</xdr:rowOff>
    </xdr:to>
    <xdr:sp macro="" textlink="">
      <xdr:nvSpPr>
        <xdr:cNvPr id="196" name="フローチャート: 判断 195"/>
        <xdr:cNvSpPr/>
      </xdr:nvSpPr>
      <xdr:spPr>
        <a:xfrm>
          <a:off x="21590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137431</xdr:rowOff>
    </xdr:from>
    <xdr:ext cx="762000" cy="259045"/>
    <xdr:sp macro="" textlink="">
      <xdr:nvSpPr>
        <xdr:cNvPr id="197" name="テキスト ボックス 196"/>
        <xdr:cNvSpPr txBox="1"/>
      </xdr:nvSpPr>
      <xdr:spPr>
        <a:xfrm>
          <a:off x="1828800" y="9567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169926</xdr:rowOff>
    </xdr:from>
    <xdr:to>
      <xdr:col>6</xdr:col>
      <xdr:colOff>171450</xdr:colOff>
      <xdr:row>56</xdr:row>
      <xdr:rowOff>100076</xdr:rowOff>
    </xdr:to>
    <xdr:sp macro="" textlink="">
      <xdr:nvSpPr>
        <xdr:cNvPr id="198" name="フローチャート: 判断 197"/>
        <xdr:cNvSpPr/>
      </xdr:nvSpPr>
      <xdr:spPr>
        <a:xfrm>
          <a:off x="1270000" y="959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84853</xdr:rowOff>
    </xdr:from>
    <xdr:ext cx="762000" cy="259045"/>
    <xdr:sp macro="" textlink="">
      <xdr:nvSpPr>
        <xdr:cNvPr id="199" name="テキスト ボックス 198"/>
        <xdr:cNvSpPr txBox="1"/>
      </xdr:nvSpPr>
      <xdr:spPr>
        <a:xfrm>
          <a:off x="939800" y="968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142494</xdr:rowOff>
    </xdr:from>
    <xdr:to>
      <xdr:col>24</xdr:col>
      <xdr:colOff>76200</xdr:colOff>
      <xdr:row>56</xdr:row>
      <xdr:rowOff>72644</xdr:rowOff>
    </xdr:to>
    <xdr:sp macro="" textlink="">
      <xdr:nvSpPr>
        <xdr:cNvPr id="205" name="楕円 204"/>
        <xdr:cNvSpPr/>
      </xdr:nvSpPr>
      <xdr:spPr>
        <a:xfrm>
          <a:off x="47752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114571</xdr:rowOff>
    </xdr:from>
    <xdr:ext cx="762000" cy="259045"/>
    <xdr:sp macro="" textlink="">
      <xdr:nvSpPr>
        <xdr:cNvPr id="206" name="扶助費該当値テキスト"/>
        <xdr:cNvSpPr txBox="1"/>
      </xdr:nvSpPr>
      <xdr:spPr>
        <a:xfrm>
          <a:off x="4914900" y="9544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60198</xdr:rowOff>
    </xdr:from>
    <xdr:to>
      <xdr:col>20</xdr:col>
      <xdr:colOff>38100</xdr:colOff>
      <xdr:row>55</xdr:row>
      <xdr:rowOff>161798</xdr:rowOff>
    </xdr:to>
    <xdr:sp macro="" textlink="">
      <xdr:nvSpPr>
        <xdr:cNvPr id="207" name="楕円 206"/>
        <xdr:cNvSpPr/>
      </xdr:nvSpPr>
      <xdr:spPr>
        <a:xfrm>
          <a:off x="3937000" y="948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525</xdr:rowOff>
    </xdr:from>
    <xdr:ext cx="736600" cy="259045"/>
    <xdr:sp macro="" textlink="">
      <xdr:nvSpPr>
        <xdr:cNvPr id="208" name="テキスト ボックス 207"/>
        <xdr:cNvSpPr txBox="1"/>
      </xdr:nvSpPr>
      <xdr:spPr>
        <a:xfrm>
          <a:off x="3606800" y="9258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105918</xdr:rowOff>
    </xdr:from>
    <xdr:to>
      <xdr:col>15</xdr:col>
      <xdr:colOff>149225</xdr:colOff>
      <xdr:row>56</xdr:row>
      <xdr:rowOff>36068</xdr:rowOff>
    </xdr:to>
    <xdr:sp macro="" textlink="">
      <xdr:nvSpPr>
        <xdr:cNvPr id="209" name="楕円 208"/>
        <xdr:cNvSpPr/>
      </xdr:nvSpPr>
      <xdr:spPr>
        <a:xfrm>
          <a:off x="3048000" y="9535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20845</xdr:rowOff>
    </xdr:from>
    <xdr:ext cx="762000" cy="259045"/>
    <xdr:sp macro="" textlink="">
      <xdr:nvSpPr>
        <xdr:cNvPr id="210" name="テキスト ボックス 209"/>
        <xdr:cNvSpPr txBox="1"/>
      </xdr:nvSpPr>
      <xdr:spPr>
        <a:xfrm>
          <a:off x="2717800" y="9622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23622</xdr:rowOff>
    </xdr:from>
    <xdr:to>
      <xdr:col>11</xdr:col>
      <xdr:colOff>60325</xdr:colOff>
      <xdr:row>55</xdr:row>
      <xdr:rowOff>125222</xdr:rowOff>
    </xdr:to>
    <xdr:sp macro="" textlink="">
      <xdr:nvSpPr>
        <xdr:cNvPr id="211" name="楕円 210"/>
        <xdr:cNvSpPr/>
      </xdr:nvSpPr>
      <xdr:spPr>
        <a:xfrm>
          <a:off x="2159000" y="9453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135399</xdr:rowOff>
    </xdr:from>
    <xdr:ext cx="762000" cy="259045"/>
    <xdr:sp macro="" textlink="">
      <xdr:nvSpPr>
        <xdr:cNvPr id="212" name="テキスト ボックス 211"/>
        <xdr:cNvSpPr txBox="1"/>
      </xdr:nvSpPr>
      <xdr:spPr>
        <a:xfrm>
          <a:off x="1828800" y="922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41910</xdr:rowOff>
    </xdr:from>
    <xdr:to>
      <xdr:col>6</xdr:col>
      <xdr:colOff>171450</xdr:colOff>
      <xdr:row>55</xdr:row>
      <xdr:rowOff>143510</xdr:rowOff>
    </xdr:to>
    <xdr:sp macro="" textlink="">
      <xdr:nvSpPr>
        <xdr:cNvPr id="213" name="楕円 212"/>
        <xdr:cNvSpPr/>
      </xdr:nvSpPr>
      <xdr:spPr>
        <a:xfrm>
          <a:off x="1270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153687</xdr:rowOff>
    </xdr:from>
    <xdr:ext cx="762000" cy="259045"/>
    <xdr:sp macro="" textlink="">
      <xdr:nvSpPr>
        <xdr:cNvPr id="214" name="テキスト ボックス 213"/>
        <xdr:cNvSpPr txBox="1"/>
      </xdr:nvSpPr>
      <xdr:spPr>
        <a:xfrm>
          <a:off x="939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と同ポイントであり、</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類似団体平均を０．</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１</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ポイント下回っている。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維持補修費については</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、前年度より</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減少したが、公共施設等の老朽化が進んでいるため、統廃合等の適正管理により、今後も縮減に努める必要がある。繰出金については、</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前年度からほぼ増減がなかったが、今後も</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各事業会計において事業内容を精査し、普通会計の負担軽減に努める。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69850</xdr:rowOff>
    </xdr:from>
    <xdr:to>
      <xdr:col>82</xdr:col>
      <xdr:colOff>107950</xdr:colOff>
      <xdr:row>60</xdr:row>
      <xdr:rowOff>88900</xdr:rowOff>
    </xdr:to>
    <xdr:cxnSp macro="">
      <xdr:nvCxnSpPr>
        <xdr:cNvPr id="242" name="直線コネクタ 241"/>
        <xdr:cNvCxnSpPr/>
      </xdr:nvCxnSpPr>
      <xdr:spPr>
        <a:xfrm flipV="1">
          <a:off x="16510000" y="89852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60977</xdr:rowOff>
    </xdr:from>
    <xdr:ext cx="762000" cy="259045"/>
    <xdr:sp macro="" textlink="">
      <xdr:nvSpPr>
        <xdr:cNvPr id="243" name="その他最小値テキスト"/>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88900</xdr:rowOff>
    </xdr:from>
    <xdr:to>
      <xdr:col>82</xdr:col>
      <xdr:colOff>196850</xdr:colOff>
      <xdr:row>60</xdr:row>
      <xdr:rowOff>88900</xdr:rowOff>
    </xdr:to>
    <xdr:cxnSp macro="">
      <xdr:nvCxnSpPr>
        <xdr:cNvPr id="244" name="直線コネクタ 243"/>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156227</xdr:rowOff>
    </xdr:from>
    <xdr:ext cx="762000" cy="259045"/>
    <xdr:sp macro="" textlink="">
      <xdr:nvSpPr>
        <xdr:cNvPr id="245" name="その他最大値テキスト"/>
        <xdr:cNvSpPr txBox="1"/>
      </xdr:nvSpPr>
      <xdr:spPr>
        <a:xfrm>
          <a:off x="16598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69850</xdr:rowOff>
    </xdr:from>
    <xdr:to>
      <xdr:col>82</xdr:col>
      <xdr:colOff>196850</xdr:colOff>
      <xdr:row>52</xdr:row>
      <xdr:rowOff>69850</xdr:rowOff>
    </xdr:to>
    <xdr:cxnSp macro="">
      <xdr:nvCxnSpPr>
        <xdr:cNvPr id="246" name="直線コネクタ 245"/>
        <xdr:cNvCxnSpPr/>
      </xdr:nvCxnSpPr>
      <xdr:spPr>
        <a:xfrm>
          <a:off x="16421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88900</xdr:rowOff>
    </xdr:from>
    <xdr:to>
      <xdr:col>82</xdr:col>
      <xdr:colOff>107950</xdr:colOff>
      <xdr:row>56</xdr:row>
      <xdr:rowOff>88900</xdr:rowOff>
    </xdr:to>
    <xdr:cxnSp macro="">
      <xdr:nvCxnSpPr>
        <xdr:cNvPr id="247" name="直線コネクタ 246"/>
        <xdr:cNvCxnSpPr/>
      </xdr:nvCxnSpPr>
      <xdr:spPr>
        <a:xfrm>
          <a:off x="15671800" y="96901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29227</xdr:rowOff>
    </xdr:from>
    <xdr:ext cx="762000" cy="259045"/>
    <xdr:sp macro="" textlink="">
      <xdr:nvSpPr>
        <xdr:cNvPr id="248" name="その他平均値テキスト"/>
        <xdr:cNvSpPr txBox="1"/>
      </xdr:nvSpPr>
      <xdr:spPr>
        <a:xfrm>
          <a:off x="16598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57150</xdr:rowOff>
    </xdr:from>
    <xdr:to>
      <xdr:col>82</xdr:col>
      <xdr:colOff>158750</xdr:colOff>
      <xdr:row>56</xdr:row>
      <xdr:rowOff>158750</xdr:rowOff>
    </xdr:to>
    <xdr:sp macro="" textlink="">
      <xdr:nvSpPr>
        <xdr:cNvPr id="249" name="フローチャート: 判断 248"/>
        <xdr:cNvSpPr/>
      </xdr:nvSpPr>
      <xdr:spPr>
        <a:xfrm>
          <a:off x="16459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88900</xdr:rowOff>
    </xdr:from>
    <xdr:to>
      <xdr:col>78</xdr:col>
      <xdr:colOff>69850</xdr:colOff>
      <xdr:row>56</xdr:row>
      <xdr:rowOff>107950</xdr:rowOff>
    </xdr:to>
    <xdr:cxnSp macro="">
      <xdr:nvCxnSpPr>
        <xdr:cNvPr id="250" name="直線コネクタ 249"/>
        <xdr:cNvCxnSpPr/>
      </xdr:nvCxnSpPr>
      <xdr:spPr>
        <a:xfrm flipV="1">
          <a:off x="14782800" y="9690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76200</xdr:rowOff>
    </xdr:from>
    <xdr:to>
      <xdr:col>78</xdr:col>
      <xdr:colOff>120650</xdr:colOff>
      <xdr:row>57</xdr:row>
      <xdr:rowOff>6350</xdr:rowOff>
    </xdr:to>
    <xdr:sp macro="" textlink="">
      <xdr:nvSpPr>
        <xdr:cNvPr id="251" name="フローチャート: 判断 250"/>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162577</xdr:rowOff>
    </xdr:from>
    <xdr:ext cx="736600" cy="259045"/>
    <xdr:sp macro="" textlink="">
      <xdr:nvSpPr>
        <xdr:cNvPr id="252" name="テキスト ボックス 251"/>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88900</xdr:rowOff>
    </xdr:from>
    <xdr:to>
      <xdr:col>73</xdr:col>
      <xdr:colOff>180975</xdr:colOff>
      <xdr:row>56</xdr:row>
      <xdr:rowOff>107950</xdr:rowOff>
    </xdr:to>
    <xdr:cxnSp macro="">
      <xdr:nvCxnSpPr>
        <xdr:cNvPr id="253" name="直線コネクタ 252"/>
        <xdr:cNvCxnSpPr/>
      </xdr:nvCxnSpPr>
      <xdr:spPr>
        <a:xfrm>
          <a:off x="13893800" y="9690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19050</xdr:rowOff>
    </xdr:from>
    <xdr:to>
      <xdr:col>74</xdr:col>
      <xdr:colOff>31750</xdr:colOff>
      <xdr:row>56</xdr:row>
      <xdr:rowOff>120650</xdr:rowOff>
    </xdr:to>
    <xdr:sp macro="" textlink="">
      <xdr:nvSpPr>
        <xdr:cNvPr id="254" name="フローチャート: 判断 253"/>
        <xdr:cNvSpPr/>
      </xdr:nvSpPr>
      <xdr:spPr>
        <a:xfrm>
          <a:off x="14732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130827</xdr:rowOff>
    </xdr:from>
    <xdr:ext cx="762000" cy="259045"/>
    <xdr:sp macro="" textlink="">
      <xdr:nvSpPr>
        <xdr:cNvPr id="255" name="テキスト ボックス 254"/>
        <xdr:cNvSpPr txBox="1"/>
      </xdr:nvSpPr>
      <xdr:spPr>
        <a:xfrm>
          <a:off x="14401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88900</xdr:rowOff>
    </xdr:from>
    <xdr:to>
      <xdr:col>69</xdr:col>
      <xdr:colOff>92075</xdr:colOff>
      <xdr:row>56</xdr:row>
      <xdr:rowOff>165100</xdr:rowOff>
    </xdr:to>
    <xdr:cxnSp macro="">
      <xdr:nvCxnSpPr>
        <xdr:cNvPr id="256" name="直線コネクタ 255"/>
        <xdr:cNvCxnSpPr/>
      </xdr:nvCxnSpPr>
      <xdr:spPr>
        <a:xfrm flipV="1">
          <a:off x="13004800" y="9690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133350</xdr:rowOff>
    </xdr:from>
    <xdr:to>
      <xdr:col>69</xdr:col>
      <xdr:colOff>142875</xdr:colOff>
      <xdr:row>56</xdr:row>
      <xdr:rowOff>63500</xdr:rowOff>
    </xdr:to>
    <xdr:sp macro="" textlink="">
      <xdr:nvSpPr>
        <xdr:cNvPr id="257" name="フローチャート: 判断 256"/>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73677</xdr:rowOff>
    </xdr:from>
    <xdr:ext cx="762000" cy="259045"/>
    <xdr:sp macro="" textlink="">
      <xdr:nvSpPr>
        <xdr:cNvPr id="258" name="テキスト ボックス 257"/>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54</xdr:row>
      <xdr:rowOff>152400</xdr:rowOff>
    </xdr:from>
    <xdr:to>
      <xdr:col>65</xdr:col>
      <xdr:colOff>53975</xdr:colOff>
      <xdr:row>55</xdr:row>
      <xdr:rowOff>82550</xdr:rowOff>
    </xdr:to>
    <xdr:sp macro="" textlink="">
      <xdr:nvSpPr>
        <xdr:cNvPr id="259" name="フローチャート: 判断 258"/>
        <xdr:cNvSpPr/>
      </xdr:nvSpPr>
      <xdr:spPr>
        <a:xfrm>
          <a:off x="12954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53</xdr:row>
      <xdr:rowOff>92727</xdr:rowOff>
    </xdr:from>
    <xdr:ext cx="762000" cy="259045"/>
    <xdr:sp macro="" textlink="">
      <xdr:nvSpPr>
        <xdr:cNvPr id="260" name="テキスト ボックス 259"/>
        <xdr:cNvSpPr txBox="1"/>
      </xdr:nvSpPr>
      <xdr:spPr>
        <a:xfrm>
          <a:off x="12623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38100</xdr:rowOff>
    </xdr:from>
    <xdr:to>
      <xdr:col>82</xdr:col>
      <xdr:colOff>158750</xdr:colOff>
      <xdr:row>56</xdr:row>
      <xdr:rowOff>139700</xdr:rowOff>
    </xdr:to>
    <xdr:sp macro="" textlink="">
      <xdr:nvSpPr>
        <xdr:cNvPr id="266" name="楕円 265"/>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54627</xdr:rowOff>
    </xdr:from>
    <xdr:ext cx="762000" cy="259045"/>
    <xdr:sp macro="" textlink="">
      <xdr:nvSpPr>
        <xdr:cNvPr id="267" name="その他該当値テキスト"/>
        <xdr:cNvSpPr txBox="1"/>
      </xdr:nvSpPr>
      <xdr:spPr>
        <a:xfrm>
          <a:off x="16598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38100</xdr:rowOff>
    </xdr:from>
    <xdr:to>
      <xdr:col>78</xdr:col>
      <xdr:colOff>120650</xdr:colOff>
      <xdr:row>56</xdr:row>
      <xdr:rowOff>139700</xdr:rowOff>
    </xdr:to>
    <xdr:sp macro="" textlink="">
      <xdr:nvSpPr>
        <xdr:cNvPr id="268" name="楕円 267"/>
        <xdr:cNvSpPr/>
      </xdr:nvSpPr>
      <xdr:spPr>
        <a:xfrm>
          <a:off x="15621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149877</xdr:rowOff>
    </xdr:from>
    <xdr:ext cx="736600" cy="259045"/>
    <xdr:sp macro="" textlink="">
      <xdr:nvSpPr>
        <xdr:cNvPr id="269" name="テキスト ボックス 268"/>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57150</xdr:rowOff>
    </xdr:from>
    <xdr:to>
      <xdr:col>74</xdr:col>
      <xdr:colOff>31750</xdr:colOff>
      <xdr:row>56</xdr:row>
      <xdr:rowOff>158750</xdr:rowOff>
    </xdr:to>
    <xdr:sp macro="" textlink="">
      <xdr:nvSpPr>
        <xdr:cNvPr id="270" name="楕円 269"/>
        <xdr:cNvSpPr/>
      </xdr:nvSpPr>
      <xdr:spPr>
        <a:xfrm>
          <a:off x="147320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143527</xdr:rowOff>
    </xdr:from>
    <xdr:ext cx="762000" cy="259045"/>
    <xdr:sp macro="" textlink="">
      <xdr:nvSpPr>
        <xdr:cNvPr id="271" name="テキスト ボックス 270"/>
        <xdr:cNvSpPr txBox="1"/>
      </xdr:nvSpPr>
      <xdr:spPr>
        <a:xfrm>
          <a:off x="14401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38100</xdr:rowOff>
    </xdr:from>
    <xdr:to>
      <xdr:col>69</xdr:col>
      <xdr:colOff>142875</xdr:colOff>
      <xdr:row>56</xdr:row>
      <xdr:rowOff>139700</xdr:rowOff>
    </xdr:to>
    <xdr:sp macro="" textlink="">
      <xdr:nvSpPr>
        <xdr:cNvPr id="272" name="楕円 271"/>
        <xdr:cNvSpPr/>
      </xdr:nvSpPr>
      <xdr:spPr>
        <a:xfrm>
          <a:off x="13843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124477</xdr:rowOff>
    </xdr:from>
    <xdr:ext cx="762000" cy="259045"/>
    <xdr:sp macro="" textlink="">
      <xdr:nvSpPr>
        <xdr:cNvPr id="273" name="テキスト ボックス 272"/>
        <xdr:cNvSpPr txBox="1"/>
      </xdr:nvSpPr>
      <xdr:spPr>
        <a:xfrm>
          <a:off x="13512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114300</xdr:rowOff>
    </xdr:from>
    <xdr:to>
      <xdr:col>65</xdr:col>
      <xdr:colOff>53975</xdr:colOff>
      <xdr:row>57</xdr:row>
      <xdr:rowOff>44450</xdr:rowOff>
    </xdr:to>
    <xdr:sp macro="" textlink="">
      <xdr:nvSpPr>
        <xdr:cNvPr id="274" name="楕円 273"/>
        <xdr:cNvSpPr/>
      </xdr:nvSpPr>
      <xdr:spPr>
        <a:xfrm>
          <a:off x="12954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29227</xdr:rowOff>
    </xdr:from>
    <xdr:ext cx="762000" cy="259045"/>
    <xdr:sp macro="" textlink="">
      <xdr:nvSpPr>
        <xdr:cNvPr id="275" name="テキスト ボックス 274"/>
        <xdr:cNvSpPr txBox="1"/>
      </xdr:nvSpPr>
      <xdr:spPr>
        <a:xfrm>
          <a:off x="12623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前年度から０．</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４</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し、類似団体平均を</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３．３</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ポイント上回っている。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類似団体と比較して高止まりしている要因は、一部事務組合に対する負担金が多額であることによる。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事業レビュー</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の実施等</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により、補助基準や事業効果の見直しを行うことで補助費全体の適正化を図り、歳出の削減に努める。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0" name="直線コネクタ 289"/>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1" name="テキスト ボックス 290"/>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4" name="直線コネクタ 293"/>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5" name="テキスト ボックス 294"/>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98425</xdr:rowOff>
    </xdr:from>
    <xdr:to>
      <xdr:col>82</xdr:col>
      <xdr:colOff>107950</xdr:colOff>
      <xdr:row>41</xdr:row>
      <xdr:rowOff>46990</xdr:rowOff>
    </xdr:to>
    <xdr:cxnSp macro="">
      <xdr:nvCxnSpPr>
        <xdr:cNvPr id="298" name="直線コネクタ 297"/>
        <xdr:cNvCxnSpPr/>
      </xdr:nvCxnSpPr>
      <xdr:spPr>
        <a:xfrm flipV="1">
          <a:off x="16510000" y="5927725"/>
          <a:ext cx="0" cy="1148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299"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0" name="直線コネクタ 299"/>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13352</xdr:rowOff>
    </xdr:from>
    <xdr:ext cx="762000" cy="259045"/>
    <xdr:sp macro="" textlink="">
      <xdr:nvSpPr>
        <xdr:cNvPr id="301" name="補助費等最大値テキスト"/>
        <xdr:cNvSpPr txBox="1"/>
      </xdr:nvSpPr>
      <xdr:spPr>
        <a:xfrm>
          <a:off x="16598900" y="5671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98425</xdr:rowOff>
    </xdr:from>
    <xdr:to>
      <xdr:col>82</xdr:col>
      <xdr:colOff>196850</xdr:colOff>
      <xdr:row>34</xdr:row>
      <xdr:rowOff>98425</xdr:rowOff>
    </xdr:to>
    <xdr:cxnSp macro="">
      <xdr:nvCxnSpPr>
        <xdr:cNvPr id="302" name="直線コネクタ 301"/>
        <xdr:cNvCxnSpPr/>
      </xdr:nvCxnSpPr>
      <xdr:spPr>
        <a:xfrm>
          <a:off x="16421100" y="592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41275</xdr:rowOff>
    </xdr:from>
    <xdr:to>
      <xdr:col>82</xdr:col>
      <xdr:colOff>107950</xdr:colOff>
      <xdr:row>39</xdr:row>
      <xdr:rowOff>64135</xdr:rowOff>
    </xdr:to>
    <xdr:cxnSp macro="">
      <xdr:nvCxnSpPr>
        <xdr:cNvPr id="303" name="直線コネクタ 302"/>
        <xdr:cNvCxnSpPr/>
      </xdr:nvCxnSpPr>
      <xdr:spPr>
        <a:xfrm>
          <a:off x="15671800" y="672782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12717</xdr:rowOff>
    </xdr:from>
    <xdr:ext cx="762000" cy="259045"/>
    <xdr:sp macro="" textlink="">
      <xdr:nvSpPr>
        <xdr:cNvPr id="304" name="補助費等平均値テキスト"/>
        <xdr:cNvSpPr txBox="1"/>
      </xdr:nvSpPr>
      <xdr:spPr>
        <a:xfrm>
          <a:off x="16598900" y="6356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167640</xdr:rowOff>
    </xdr:from>
    <xdr:to>
      <xdr:col>82</xdr:col>
      <xdr:colOff>158750</xdr:colOff>
      <xdr:row>38</xdr:row>
      <xdr:rowOff>97790</xdr:rowOff>
    </xdr:to>
    <xdr:sp macro="" textlink="">
      <xdr:nvSpPr>
        <xdr:cNvPr id="305" name="フローチャート: 判断 304"/>
        <xdr:cNvSpPr/>
      </xdr:nvSpPr>
      <xdr:spPr>
        <a:xfrm>
          <a:off x="16459200" y="651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41275</xdr:rowOff>
    </xdr:from>
    <xdr:to>
      <xdr:col>78</xdr:col>
      <xdr:colOff>69850</xdr:colOff>
      <xdr:row>39</xdr:row>
      <xdr:rowOff>58420</xdr:rowOff>
    </xdr:to>
    <xdr:cxnSp macro="">
      <xdr:nvCxnSpPr>
        <xdr:cNvPr id="306" name="直線コネクタ 305"/>
        <xdr:cNvCxnSpPr/>
      </xdr:nvCxnSpPr>
      <xdr:spPr>
        <a:xfrm flipV="1">
          <a:off x="14782800" y="672782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161925</xdr:rowOff>
    </xdr:from>
    <xdr:to>
      <xdr:col>78</xdr:col>
      <xdr:colOff>120650</xdr:colOff>
      <xdr:row>38</xdr:row>
      <xdr:rowOff>92075</xdr:rowOff>
    </xdr:to>
    <xdr:sp macro="" textlink="">
      <xdr:nvSpPr>
        <xdr:cNvPr id="307" name="フローチャート: 判断 306"/>
        <xdr:cNvSpPr/>
      </xdr:nvSpPr>
      <xdr:spPr>
        <a:xfrm>
          <a:off x="156210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102252</xdr:rowOff>
    </xdr:from>
    <xdr:ext cx="736600" cy="259045"/>
    <xdr:sp macro="" textlink="">
      <xdr:nvSpPr>
        <xdr:cNvPr id="308" name="テキスト ボックス 307"/>
        <xdr:cNvSpPr txBox="1"/>
      </xdr:nvSpPr>
      <xdr:spPr>
        <a:xfrm>
          <a:off x="15290800" y="6274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161290</xdr:rowOff>
    </xdr:from>
    <xdr:to>
      <xdr:col>73</xdr:col>
      <xdr:colOff>180975</xdr:colOff>
      <xdr:row>39</xdr:row>
      <xdr:rowOff>58420</xdr:rowOff>
    </xdr:to>
    <xdr:cxnSp macro="">
      <xdr:nvCxnSpPr>
        <xdr:cNvPr id="309" name="直線コネクタ 308"/>
        <xdr:cNvCxnSpPr/>
      </xdr:nvCxnSpPr>
      <xdr:spPr>
        <a:xfrm>
          <a:off x="13893800" y="667639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139065</xdr:rowOff>
    </xdr:from>
    <xdr:to>
      <xdr:col>74</xdr:col>
      <xdr:colOff>31750</xdr:colOff>
      <xdr:row>38</xdr:row>
      <xdr:rowOff>69215</xdr:rowOff>
    </xdr:to>
    <xdr:sp macro="" textlink="">
      <xdr:nvSpPr>
        <xdr:cNvPr id="310" name="フローチャート: 判断 309"/>
        <xdr:cNvSpPr/>
      </xdr:nvSpPr>
      <xdr:spPr>
        <a:xfrm>
          <a:off x="14732000" y="64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79392</xdr:rowOff>
    </xdr:from>
    <xdr:ext cx="762000" cy="259045"/>
    <xdr:sp macro="" textlink="">
      <xdr:nvSpPr>
        <xdr:cNvPr id="311" name="テキスト ボックス 310"/>
        <xdr:cNvSpPr txBox="1"/>
      </xdr:nvSpPr>
      <xdr:spPr>
        <a:xfrm>
          <a:off x="14401800" y="625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161290</xdr:rowOff>
    </xdr:from>
    <xdr:to>
      <xdr:col>69</xdr:col>
      <xdr:colOff>92075</xdr:colOff>
      <xdr:row>39</xdr:row>
      <xdr:rowOff>98425</xdr:rowOff>
    </xdr:to>
    <xdr:cxnSp macro="">
      <xdr:nvCxnSpPr>
        <xdr:cNvPr id="312" name="直線コネクタ 311"/>
        <xdr:cNvCxnSpPr/>
      </xdr:nvCxnSpPr>
      <xdr:spPr>
        <a:xfrm flipV="1">
          <a:off x="13004800" y="667639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133350</xdr:rowOff>
    </xdr:from>
    <xdr:to>
      <xdr:col>69</xdr:col>
      <xdr:colOff>142875</xdr:colOff>
      <xdr:row>38</xdr:row>
      <xdr:rowOff>63500</xdr:rowOff>
    </xdr:to>
    <xdr:sp macro="" textlink="">
      <xdr:nvSpPr>
        <xdr:cNvPr id="313" name="フローチャート: 判断 312"/>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73677</xdr:rowOff>
    </xdr:from>
    <xdr:ext cx="762000" cy="259045"/>
    <xdr:sp macro="" textlink="">
      <xdr:nvSpPr>
        <xdr:cNvPr id="314" name="テキスト ボックス 313"/>
        <xdr:cNvSpPr txBox="1"/>
      </xdr:nvSpPr>
      <xdr:spPr>
        <a:xfrm>
          <a:off x="13512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30480</xdr:rowOff>
    </xdr:from>
    <xdr:to>
      <xdr:col>65</xdr:col>
      <xdr:colOff>53975</xdr:colOff>
      <xdr:row>38</xdr:row>
      <xdr:rowOff>132080</xdr:rowOff>
    </xdr:to>
    <xdr:sp macro="" textlink="">
      <xdr:nvSpPr>
        <xdr:cNvPr id="315" name="フローチャート: 判断 314"/>
        <xdr:cNvSpPr/>
      </xdr:nvSpPr>
      <xdr:spPr>
        <a:xfrm>
          <a:off x="12954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142257</xdr:rowOff>
    </xdr:from>
    <xdr:ext cx="762000" cy="259045"/>
    <xdr:sp macro="" textlink="">
      <xdr:nvSpPr>
        <xdr:cNvPr id="316" name="テキスト ボックス 315"/>
        <xdr:cNvSpPr txBox="1"/>
      </xdr:nvSpPr>
      <xdr:spPr>
        <a:xfrm>
          <a:off x="12623800" y="631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39</xdr:row>
      <xdr:rowOff>13335</xdr:rowOff>
    </xdr:from>
    <xdr:to>
      <xdr:col>82</xdr:col>
      <xdr:colOff>158750</xdr:colOff>
      <xdr:row>39</xdr:row>
      <xdr:rowOff>114935</xdr:rowOff>
    </xdr:to>
    <xdr:sp macro="" textlink="">
      <xdr:nvSpPr>
        <xdr:cNvPr id="322" name="楕円 321"/>
        <xdr:cNvSpPr/>
      </xdr:nvSpPr>
      <xdr:spPr>
        <a:xfrm>
          <a:off x="16459200" y="669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156862</xdr:rowOff>
    </xdr:from>
    <xdr:ext cx="762000" cy="259045"/>
    <xdr:sp macro="" textlink="">
      <xdr:nvSpPr>
        <xdr:cNvPr id="323" name="補助費等該当値テキスト"/>
        <xdr:cNvSpPr txBox="1"/>
      </xdr:nvSpPr>
      <xdr:spPr>
        <a:xfrm>
          <a:off x="16598900" y="667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161925</xdr:rowOff>
    </xdr:from>
    <xdr:to>
      <xdr:col>78</xdr:col>
      <xdr:colOff>120650</xdr:colOff>
      <xdr:row>39</xdr:row>
      <xdr:rowOff>92075</xdr:rowOff>
    </xdr:to>
    <xdr:sp macro="" textlink="">
      <xdr:nvSpPr>
        <xdr:cNvPr id="324" name="楕円 323"/>
        <xdr:cNvSpPr/>
      </xdr:nvSpPr>
      <xdr:spPr>
        <a:xfrm>
          <a:off x="15621000" y="6677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39</xdr:row>
      <xdr:rowOff>76852</xdr:rowOff>
    </xdr:from>
    <xdr:ext cx="736600" cy="259045"/>
    <xdr:sp macro="" textlink="">
      <xdr:nvSpPr>
        <xdr:cNvPr id="325" name="テキスト ボックス 324"/>
        <xdr:cNvSpPr txBox="1"/>
      </xdr:nvSpPr>
      <xdr:spPr>
        <a:xfrm>
          <a:off x="15290800" y="6763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39</xdr:row>
      <xdr:rowOff>7620</xdr:rowOff>
    </xdr:from>
    <xdr:to>
      <xdr:col>74</xdr:col>
      <xdr:colOff>31750</xdr:colOff>
      <xdr:row>39</xdr:row>
      <xdr:rowOff>109220</xdr:rowOff>
    </xdr:to>
    <xdr:sp macro="" textlink="">
      <xdr:nvSpPr>
        <xdr:cNvPr id="326" name="楕円 325"/>
        <xdr:cNvSpPr/>
      </xdr:nvSpPr>
      <xdr:spPr>
        <a:xfrm>
          <a:off x="14732000" y="6694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93997</xdr:rowOff>
    </xdr:from>
    <xdr:ext cx="762000" cy="259045"/>
    <xdr:sp macro="" textlink="">
      <xdr:nvSpPr>
        <xdr:cNvPr id="327" name="テキスト ボックス 326"/>
        <xdr:cNvSpPr txBox="1"/>
      </xdr:nvSpPr>
      <xdr:spPr>
        <a:xfrm>
          <a:off x="14401800" y="6780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110490</xdr:rowOff>
    </xdr:from>
    <xdr:to>
      <xdr:col>69</xdr:col>
      <xdr:colOff>142875</xdr:colOff>
      <xdr:row>39</xdr:row>
      <xdr:rowOff>40640</xdr:rowOff>
    </xdr:to>
    <xdr:sp macro="" textlink="">
      <xdr:nvSpPr>
        <xdr:cNvPr id="328" name="楕円 327"/>
        <xdr:cNvSpPr/>
      </xdr:nvSpPr>
      <xdr:spPr>
        <a:xfrm>
          <a:off x="13843000" y="6625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25417</xdr:rowOff>
    </xdr:from>
    <xdr:ext cx="762000" cy="259045"/>
    <xdr:sp macro="" textlink="">
      <xdr:nvSpPr>
        <xdr:cNvPr id="329" name="テキスト ボックス 328"/>
        <xdr:cNvSpPr txBox="1"/>
      </xdr:nvSpPr>
      <xdr:spPr>
        <a:xfrm>
          <a:off x="13512800" y="6711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47625</xdr:rowOff>
    </xdr:from>
    <xdr:to>
      <xdr:col>65</xdr:col>
      <xdr:colOff>53975</xdr:colOff>
      <xdr:row>39</xdr:row>
      <xdr:rowOff>149225</xdr:rowOff>
    </xdr:to>
    <xdr:sp macro="" textlink="">
      <xdr:nvSpPr>
        <xdr:cNvPr id="330" name="楕円 329"/>
        <xdr:cNvSpPr/>
      </xdr:nvSpPr>
      <xdr:spPr>
        <a:xfrm>
          <a:off x="12954000" y="6734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134002</xdr:rowOff>
    </xdr:from>
    <xdr:ext cx="762000" cy="259045"/>
    <xdr:sp macro="" textlink="">
      <xdr:nvSpPr>
        <xdr:cNvPr id="331" name="テキスト ボックス 330"/>
        <xdr:cNvSpPr txBox="1"/>
      </xdr:nvSpPr>
      <xdr:spPr>
        <a:xfrm>
          <a:off x="12623800" y="6820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前年度から０．</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１</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ポイント増加し、類似団体平均を</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２．８</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ポイント下回っている。大型事業に係る合併特例事業債の元金償還が順次開始していることが増加の要因である。</a:t>
          </a:r>
          <a:endPar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今後も、多額の償還が続く見込みであるが、償還額を上回る借入は行わないなど地方債発行の抑制に努めるとともに、減債基金を活用し計画的な償還を行い適正に管理していく。</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69850</xdr:rowOff>
    </xdr:from>
    <xdr:to>
      <xdr:col>26</xdr:col>
      <xdr:colOff>184150</xdr:colOff>
      <xdr:row>82</xdr:row>
      <xdr:rowOff>69850</xdr:rowOff>
    </xdr:to>
    <xdr:cxnSp macro="">
      <xdr:nvCxnSpPr>
        <xdr:cNvPr id="346" name="直線コネクタ 345"/>
        <xdr:cNvCxnSpPr/>
      </xdr:nvCxnSpPr>
      <xdr:spPr>
        <a:xfrm>
          <a:off x="762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99077</xdr:rowOff>
    </xdr:from>
    <xdr:ext cx="508000" cy="259045"/>
    <xdr:sp macro="" textlink="">
      <xdr:nvSpPr>
        <xdr:cNvPr id="347" name="テキスト ボックス 346"/>
        <xdr:cNvSpPr txBox="1"/>
      </xdr:nvSpPr>
      <xdr:spPr>
        <a:xfrm>
          <a:off x="254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127000</xdr:rowOff>
    </xdr:from>
    <xdr:to>
      <xdr:col>26</xdr:col>
      <xdr:colOff>184150</xdr:colOff>
      <xdr:row>80</xdr:row>
      <xdr:rowOff>127000</xdr:rowOff>
    </xdr:to>
    <xdr:cxnSp macro="">
      <xdr:nvCxnSpPr>
        <xdr:cNvPr id="348" name="直線コネクタ 34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156227</xdr:rowOff>
    </xdr:from>
    <xdr:ext cx="508000" cy="259045"/>
    <xdr:sp macro="" textlink="">
      <xdr:nvSpPr>
        <xdr:cNvPr id="349" name="テキスト ボックス 34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12700</xdr:rowOff>
    </xdr:from>
    <xdr:to>
      <xdr:col>26</xdr:col>
      <xdr:colOff>184150</xdr:colOff>
      <xdr:row>79</xdr:row>
      <xdr:rowOff>12700</xdr:rowOff>
    </xdr:to>
    <xdr:cxnSp macro="">
      <xdr:nvCxnSpPr>
        <xdr:cNvPr id="350" name="直線コネクタ 349"/>
        <xdr:cNvCxnSpPr/>
      </xdr:nvCxnSpPr>
      <xdr:spPr>
        <a:xfrm>
          <a:off x="762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41927</xdr:rowOff>
    </xdr:from>
    <xdr:ext cx="508000" cy="259045"/>
    <xdr:sp macro="" textlink="">
      <xdr:nvSpPr>
        <xdr:cNvPr id="351" name="テキスト ボックス 350"/>
        <xdr:cNvSpPr txBox="1"/>
      </xdr:nvSpPr>
      <xdr:spPr>
        <a:xfrm>
          <a:off x="254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2" name="直線コネクタ 35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3" name="テキスト ボックス 35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127000</xdr:rowOff>
    </xdr:from>
    <xdr:to>
      <xdr:col>26</xdr:col>
      <xdr:colOff>184150</xdr:colOff>
      <xdr:row>75</xdr:row>
      <xdr:rowOff>127000</xdr:rowOff>
    </xdr:to>
    <xdr:cxnSp macro="">
      <xdr:nvCxnSpPr>
        <xdr:cNvPr id="354" name="直線コネクタ 353"/>
        <xdr:cNvCxnSpPr/>
      </xdr:nvCxnSpPr>
      <xdr:spPr>
        <a:xfrm>
          <a:off x="762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156227</xdr:rowOff>
    </xdr:from>
    <xdr:ext cx="508000" cy="259045"/>
    <xdr:sp macro="" textlink="">
      <xdr:nvSpPr>
        <xdr:cNvPr id="355" name="テキスト ボックス 354"/>
        <xdr:cNvSpPr txBox="1"/>
      </xdr:nvSpPr>
      <xdr:spPr>
        <a:xfrm>
          <a:off x="254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12700</xdr:rowOff>
    </xdr:from>
    <xdr:to>
      <xdr:col>26</xdr:col>
      <xdr:colOff>184150</xdr:colOff>
      <xdr:row>74</xdr:row>
      <xdr:rowOff>12700</xdr:rowOff>
    </xdr:to>
    <xdr:cxnSp macro="">
      <xdr:nvCxnSpPr>
        <xdr:cNvPr id="356" name="直線コネクタ 355"/>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41927</xdr:rowOff>
    </xdr:from>
    <xdr:ext cx="508000" cy="259045"/>
    <xdr:sp macro="" textlink="">
      <xdr:nvSpPr>
        <xdr:cNvPr id="357" name="テキスト ボックス 356"/>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69850</xdr:rowOff>
    </xdr:from>
    <xdr:to>
      <xdr:col>26</xdr:col>
      <xdr:colOff>184150</xdr:colOff>
      <xdr:row>72</xdr:row>
      <xdr:rowOff>69850</xdr:rowOff>
    </xdr:to>
    <xdr:cxnSp macro="">
      <xdr:nvCxnSpPr>
        <xdr:cNvPr id="358" name="直線コネクタ 357"/>
        <xdr:cNvCxnSpPr/>
      </xdr:nvCxnSpPr>
      <xdr:spPr>
        <a:xfrm>
          <a:off x="762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99077</xdr:rowOff>
    </xdr:from>
    <xdr:ext cx="508000" cy="259045"/>
    <xdr:sp macro="" textlink="">
      <xdr:nvSpPr>
        <xdr:cNvPr id="359" name="テキスト ボックス 358"/>
        <xdr:cNvSpPr txBox="1"/>
      </xdr:nvSpPr>
      <xdr:spPr>
        <a:xfrm>
          <a:off x="254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22225</xdr:rowOff>
    </xdr:from>
    <xdr:to>
      <xdr:col>24</xdr:col>
      <xdr:colOff>25400</xdr:colOff>
      <xdr:row>81</xdr:row>
      <xdr:rowOff>41275</xdr:rowOff>
    </xdr:to>
    <xdr:cxnSp macro="">
      <xdr:nvCxnSpPr>
        <xdr:cNvPr id="363" name="直線コネクタ 362"/>
        <xdr:cNvCxnSpPr/>
      </xdr:nvCxnSpPr>
      <xdr:spPr>
        <a:xfrm flipV="1">
          <a:off x="4826000" y="1253807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13352</xdr:rowOff>
    </xdr:from>
    <xdr:ext cx="762000" cy="259045"/>
    <xdr:sp macro="" textlink="">
      <xdr:nvSpPr>
        <xdr:cNvPr id="364" name="公債費最小値テキスト"/>
        <xdr:cNvSpPr txBox="1"/>
      </xdr:nvSpPr>
      <xdr:spPr>
        <a:xfrm>
          <a:off x="4914900" y="1390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41275</xdr:rowOff>
    </xdr:from>
    <xdr:to>
      <xdr:col>24</xdr:col>
      <xdr:colOff>114300</xdr:colOff>
      <xdr:row>81</xdr:row>
      <xdr:rowOff>41275</xdr:rowOff>
    </xdr:to>
    <xdr:cxnSp macro="">
      <xdr:nvCxnSpPr>
        <xdr:cNvPr id="365" name="直線コネクタ 364"/>
        <xdr:cNvCxnSpPr/>
      </xdr:nvCxnSpPr>
      <xdr:spPr>
        <a:xfrm>
          <a:off x="4737100" y="1392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108602</xdr:rowOff>
    </xdr:from>
    <xdr:ext cx="762000" cy="259045"/>
    <xdr:sp macro="" textlink="">
      <xdr:nvSpPr>
        <xdr:cNvPr id="366" name="公債費最大値テキスト"/>
        <xdr:cNvSpPr txBox="1"/>
      </xdr:nvSpPr>
      <xdr:spPr>
        <a:xfrm>
          <a:off x="4914900" y="1228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22225</xdr:rowOff>
    </xdr:from>
    <xdr:to>
      <xdr:col>24</xdr:col>
      <xdr:colOff>114300</xdr:colOff>
      <xdr:row>73</xdr:row>
      <xdr:rowOff>22225</xdr:rowOff>
    </xdr:to>
    <xdr:cxnSp macro="">
      <xdr:nvCxnSpPr>
        <xdr:cNvPr id="367" name="直線コネクタ 366"/>
        <xdr:cNvCxnSpPr/>
      </xdr:nvCxnSpPr>
      <xdr:spPr>
        <a:xfrm>
          <a:off x="4737100" y="12538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165100</xdr:rowOff>
    </xdr:from>
    <xdr:to>
      <xdr:col>24</xdr:col>
      <xdr:colOff>25400</xdr:colOff>
      <xdr:row>76</xdr:row>
      <xdr:rowOff>3175</xdr:rowOff>
    </xdr:to>
    <xdr:cxnSp macro="">
      <xdr:nvCxnSpPr>
        <xdr:cNvPr id="368" name="直線コネクタ 367"/>
        <xdr:cNvCxnSpPr/>
      </xdr:nvCxnSpPr>
      <xdr:spPr>
        <a:xfrm>
          <a:off x="3987800" y="1302385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19702</xdr:rowOff>
    </xdr:from>
    <xdr:ext cx="762000" cy="259045"/>
    <xdr:sp macro="" textlink="">
      <xdr:nvSpPr>
        <xdr:cNvPr id="369" name="公債費平均値テキスト"/>
        <xdr:cNvSpPr txBox="1"/>
      </xdr:nvSpPr>
      <xdr:spPr>
        <a:xfrm>
          <a:off x="4914900" y="13221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47625</xdr:rowOff>
    </xdr:from>
    <xdr:to>
      <xdr:col>24</xdr:col>
      <xdr:colOff>76200</xdr:colOff>
      <xdr:row>77</xdr:row>
      <xdr:rowOff>149225</xdr:rowOff>
    </xdr:to>
    <xdr:sp macro="" textlink="">
      <xdr:nvSpPr>
        <xdr:cNvPr id="370" name="フローチャート: 判断 369"/>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146050</xdr:rowOff>
    </xdr:from>
    <xdr:to>
      <xdr:col>19</xdr:col>
      <xdr:colOff>187325</xdr:colOff>
      <xdr:row>75</xdr:row>
      <xdr:rowOff>165100</xdr:rowOff>
    </xdr:to>
    <xdr:cxnSp macro="">
      <xdr:nvCxnSpPr>
        <xdr:cNvPr id="371" name="直線コネクタ 370"/>
        <xdr:cNvCxnSpPr/>
      </xdr:nvCxnSpPr>
      <xdr:spPr>
        <a:xfrm>
          <a:off x="3098800" y="13004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85725</xdr:rowOff>
    </xdr:from>
    <xdr:to>
      <xdr:col>20</xdr:col>
      <xdr:colOff>38100</xdr:colOff>
      <xdr:row>78</xdr:row>
      <xdr:rowOff>15875</xdr:rowOff>
    </xdr:to>
    <xdr:sp macro="" textlink="">
      <xdr:nvSpPr>
        <xdr:cNvPr id="372" name="フローチャート: 判断 371"/>
        <xdr:cNvSpPr/>
      </xdr:nvSpPr>
      <xdr:spPr>
        <a:xfrm>
          <a:off x="3937000" y="13287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652</xdr:rowOff>
    </xdr:from>
    <xdr:ext cx="736600" cy="259045"/>
    <xdr:sp macro="" textlink="">
      <xdr:nvSpPr>
        <xdr:cNvPr id="373" name="テキスト ボックス 372"/>
        <xdr:cNvSpPr txBox="1"/>
      </xdr:nvSpPr>
      <xdr:spPr>
        <a:xfrm>
          <a:off x="3606800" y="13373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3175</xdr:rowOff>
    </xdr:from>
    <xdr:to>
      <xdr:col>15</xdr:col>
      <xdr:colOff>98425</xdr:colOff>
      <xdr:row>75</xdr:row>
      <xdr:rowOff>146050</xdr:rowOff>
    </xdr:to>
    <xdr:cxnSp macro="">
      <xdr:nvCxnSpPr>
        <xdr:cNvPr id="374" name="直線コネクタ 373"/>
        <xdr:cNvCxnSpPr/>
      </xdr:nvCxnSpPr>
      <xdr:spPr>
        <a:xfrm>
          <a:off x="2209800" y="12861925"/>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104775</xdr:rowOff>
    </xdr:from>
    <xdr:to>
      <xdr:col>15</xdr:col>
      <xdr:colOff>149225</xdr:colOff>
      <xdr:row>78</xdr:row>
      <xdr:rowOff>34925</xdr:rowOff>
    </xdr:to>
    <xdr:sp macro="" textlink="">
      <xdr:nvSpPr>
        <xdr:cNvPr id="375" name="フローチャート: 判断 374"/>
        <xdr:cNvSpPr/>
      </xdr:nvSpPr>
      <xdr:spPr>
        <a:xfrm>
          <a:off x="3048000" y="1330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19702</xdr:rowOff>
    </xdr:from>
    <xdr:ext cx="762000" cy="259045"/>
    <xdr:sp macro="" textlink="">
      <xdr:nvSpPr>
        <xdr:cNvPr id="376" name="テキスト ボックス 375"/>
        <xdr:cNvSpPr txBox="1"/>
      </xdr:nvSpPr>
      <xdr:spPr>
        <a:xfrm>
          <a:off x="2717800" y="13392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3175</xdr:rowOff>
    </xdr:from>
    <xdr:to>
      <xdr:col>11</xdr:col>
      <xdr:colOff>9525</xdr:colOff>
      <xdr:row>75</xdr:row>
      <xdr:rowOff>146050</xdr:rowOff>
    </xdr:to>
    <xdr:cxnSp macro="">
      <xdr:nvCxnSpPr>
        <xdr:cNvPr id="377" name="直線コネクタ 376"/>
        <xdr:cNvCxnSpPr/>
      </xdr:nvCxnSpPr>
      <xdr:spPr>
        <a:xfrm flipV="1">
          <a:off x="1320800" y="12861925"/>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47625</xdr:rowOff>
    </xdr:from>
    <xdr:to>
      <xdr:col>11</xdr:col>
      <xdr:colOff>60325</xdr:colOff>
      <xdr:row>77</xdr:row>
      <xdr:rowOff>149225</xdr:rowOff>
    </xdr:to>
    <xdr:sp macro="" textlink="">
      <xdr:nvSpPr>
        <xdr:cNvPr id="378" name="フローチャート: 判断 377"/>
        <xdr:cNvSpPr/>
      </xdr:nvSpPr>
      <xdr:spPr>
        <a:xfrm>
          <a:off x="2159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134002</xdr:rowOff>
    </xdr:from>
    <xdr:ext cx="762000" cy="259045"/>
    <xdr:sp macro="" textlink="">
      <xdr:nvSpPr>
        <xdr:cNvPr id="379" name="テキスト ボックス 378"/>
        <xdr:cNvSpPr txBox="1"/>
      </xdr:nvSpPr>
      <xdr:spPr>
        <a:xfrm>
          <a:off x="1828800" y="13335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114300</xdr:rowOff>
    </xdr:from>
    <xdr:to>
      <xdr:col>6</xdr:col>
      <xdr:colOff>171450</xdr:colOff>
      <xdr:row>76</xdr:row>
      <xdr:rowOff>44450</xdr:rowOff>
    </xdr:to>
    <xdr:sp macro="" textlink="">
      <xdr:nvSpPr>
        <xdr:cNvPr id="380" name="フローチャート: 判断 379"/>
        <xdr:cNvSpPr/>
      </xdr:nvSpPr>
      <xdr:spPr>
        <a:xfrm>
          <a:off x="1270000" y="12973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29227</xdr:rowOff>
    </xdr:from>
    <xdr:ext cx="762000" cy="259045"/>
    <xdr:sp macro="" textlink="">
      <xdr:nvSpPr>
        <xdr:cNvPr id="381" name="テキスト ボックス 380"/>
        <xdr:cNvSpPr txBox="1"/>
      </xdr:nvSpPr>
      <xdr:spPr>
        <a:xfrm>
          <a:off x="939800" y="1305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75</xdr:row>
      <xdr:rowOff>123825</xdr:rowOff>
    </xdr:from>
    <xdr:to>
      <xdr:col>24</xdr:col>
      <xdr:colOff>76200</xdr:colOff>
      <xdr:row>76</xdr:row>
      <xdr:rowOff>53975</xdr:rowOff>
    </xdr:to>
    <xdr:sp macro="" textlink="">
      <xdr:nvSpPr>
        <xdr:cNvPr id="387" name="楕円 386"/>
        <xdr:cNvSpPr/>
      </xdr:nvSpPr>
      <xdr:spPr>
        <a:xfrm>
          <a:off x="4775200" y="1298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140352</xdr:rowOff>
    </xdr:from>
    <xdr:ext cx="762000" cy="259045"/>
    <xdr:sp macro="" textlink="">
      <xdr:nvSpPr>
        <xdr:cNvPr id="388" name="公債費該当値テキスト"/>
        <xdr:cNvSpPr txBox="1"/>
      </xdr:nvSpPr>
      <xdr:spPr>
        <a:xfrm>
          <a:off x="4914900" y="1282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114300</xdr:rowOff>
    </xdr:from>
    <xdr:to>
      <xdr:col>20</xdr:col>
      <xdr:colOff>38100</xdr:colOff>
      <xdr:row>76</xdr:row>
      <xdr:rowOff>44450</xdr:rowOff>
    </xdr:to>
    <xdr:sp macro="" textlink="">
      <xdr:nvSpPr>
        <xdr:cNvPr id="389" name="楕円 388"/>
        <xdr:cNvSpPr/>
      </xdr:nvSpPr>
      <xdr:spPr>
        <a:xfrm>
          <a:off x="3937000" y="1297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54627</xdr:rowOff>
    </xdr:from>
    <xdr:ext cx="736600" cy="259045"/>
    <xdr:sp macro="" textlink="">
      <xdr:nvSpPr>
        <xdr:cNvPr id="390" name="テキスト ボックス 389"/>
        <xdr:cNvSpPr txBox="1"/>
      </xdr:nvSpPr>
      <xdr:spPr>
        <a:xfrm>
          <a:off x="3606800" y="1274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95250</xdr:rowOff>
    </xdr:from>
    <xdr:to>
      <xdr:col>15</xdr:col>
      <xdr:colOff>149225</xdr:colOff>
      <xdr:row>76</xdr:row>
      <xdr:rowOff>25400</xdr:rowOff>
    </xdr:to>
    <xdr:sp macro="" textlink="">
      <xdr:nvSpPr>
        <xdr:cNvPr id="391" name="楕円 390"/>
        <xdr:cNvSpPr/>
      </xdr:nvSpPr>
      <xdr:spPr>
        <a:xfrm>
          <a:off x="3048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35577</xdr:rowOff>
    </xdr:from>
    <xdr:ext cx="762000" cy="259045"/>
    <xdr:sp macro="" textlink="">
      <xdr:nvSpPr>
        <xdr:cNvPr id="392" name="テキスト ボックス 391"/>
        <xdr:cNvSpPr txBox="1"/>
      </xdr:nvSpPr>
      <xdr:spPr>
        <a:xfrm>
          <a:off x="2717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123825</xdr:rowOff>
    </xdr:from>
    <xdr:to>
      <xdr:col>11</xdr:col>
      <xdr:colOff>60325</xdr:colOff>
      <xdr:row>75</xdr:row>
      <xdr:rowOff>53975</xdr:rowOff>
    </xdr:to>
    <xdr:sp macro="" textlink="">
      <xdr:nvSpPr>
        <xdr:cNvPr id="393" name="楕円 392"/>
        <xdr:cNvSpPr/>
      </xdr:nvSpPr>
      <xdr:spPr>
        <a:xfrm>
          <a:off x="2159000" y="12811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64152</xdr:rowOff>
    </xdr:from>
    <xdr:ext cx="762000" cy="259045"/>
    <xdr:sp macro="" textlink="">
      <xdr:nvSpPr>
        <xdr:cNvPr id="394" name="テキスト ボックス 393"/>
        <xdr:cNvSpPr txBox="1"/>
      </xdr:nvSpPr>
      <xdr:spPr>
        <a:xfrm>
          <a:off x="1828800" y="1258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95250</xdr:rowOff>
    </xdr:from>
    <xdr:to>
      <xdr:col>6</xdr:col>
      <xdr:colOff>171450</xdr:colOff>
      <xdr:row>76</xdr:row>
      <xdr:rowOff>25400</xdr:rowOff>
    </xdr:to>
    <xdr:sp macro="" textlink="">
      <xdr:nvSpPr>
        <xdr:cNvPr id="395" name="楕円 394"/>
        <xdr:cNvSpPr/>
      </xdr:nvSpPr>
      <xdr:spPr>
        <a:xfrm>
          <a:off x="1270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35577</xdr:rowOff>
    </xdr:from>
    <xdr:ext cx="762000" cy="259045"/>
    <xdr:sp macro="" textlink="">
      <xdr:nvSpPr>
        <xdr:cNvPr id="396" name="テキスト ボックス 395"/>
        <xdr:cNvSpPr txBox="1"/>
      </xdr:nvSpPr>
      <xdr:spPr>
        <a:xfrm>
          <a:off x="939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前年度から</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２．０</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増加し</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、類似団体平均を５．</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９</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ポイント上回っている。類似団体平均を目安として、経費の節減に努める。</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96520</xdr:rowOff>
    </xdr:from>
    <xdr:to>
      <xdr:col>82</xdr:col>
      <xdr:colOff>107950</xdr:colOff>
      <xdr:row>81</xdr:row>
      <xdr:rowOff>39370</xdr:rowOff>
    </xdr:to>
    <xdr:cxnSp macro="">
      <xdr:nvCxnSpPr>
        <xdr:cNvPr id="424" name="直線コネクタ 423"/>
        <xdr:cNvCxnSpPr/>
      </xdr:nvCxnSpPr>
      <xdr:spPr>
        <a:xfrm flipV="1">
          <a:off x="16510000" y="12440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11447</xdr:rowOff>
    </xdr:from>
    <xdr:ext cx="762000" cy="259045"/>
    <xdr:sp macro="" textlink="">
      <xdr:nvSpPr>
        <xdr:cNvPr id="425" name="公債費以外最小値テキスト"/>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39370</xdr:rowOff>
    </xdr:from>
    <xdr:to>
      <xdr:col>82</xdr:col>
      <xdr:colOff>196850</xdr:colOff>
      <xdr:row>81</xdr:row>
      <xdr:rowOff>39370</xdr:rowOff>
    </xdr:to>
    <xdr:cxnSp macro="">
      <xdr:nvCxnSpPr>
        <xdr:cNvPr id="426" name="直線コネクタ 425"/>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11447</xdr:rowOff>
    </xdr:from>
    <xdr:ext cx="762000" cy="259045"/>
    <xdr:sp macro="" textlink="">
      <xdr:nvSpPr>
        <xdr:cNvPr id="427" name="公債費以外最大値テキスト"/>
        <xdr:cNvSpPr txBox="1"/>
      </xdr:nvSpPr>
      <xdr:spPr>
        <a:xfrm>
          <a:off x="16598900" y="1218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96520</xdr:rowOff>
    </xdr:from>
    <xdr:to>
      <xdr:col>82</xdr:col>
      <xdr:colOff>196850</xdr:colOff>
      <xdr:row>72</xdr:row>
      <xdr:rowOff>96520</xdr:rowOff>
    </xdr:to>
    <xdr:cxnSp macro="">
      <xdr:nvCxnSpPr>
        <xdr:cNvPr id="428" name="直線コネクタ 427"/>
        <xdr:cNvCxnSpPr/>
      </xdr:nvCxnSpPr>
      <xdr:spPr>
        <a:xfrm>
          <a:off x="16421100" y="12440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62230</xdr:rowOff>
    </xdr:from>
    <xdr:to>
      <xdr:col>82</xdr:col>
      <xdr:colOff>107950</xdr:colOff>
      <xdr:row>78</xdr:row>
      <xdr:rowOff>43180</xdr:rowOff>
    </xdr:to>
    <xdr:cxnSp macro="">
      <xdr:nvCxnSpPr>
        <xdr:cNvPr id="429" name="直線コネクタ 428"/>
        <xdr:cNvCxnSpPr/>
      </xdr:nvCxnSpPr>
      <xdr:spPr>
        <a:xfrm>
          <a:off x="15671800" y="1326388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73677</xdr:rowOff>
    </xdr:from>
    <xdr:ext cx="762000" cy="259045"/>
    <xdr:sp macro="" textlink="">
      <xdr:nvSpPr>
        <xdr:cNvPr id="430" name="公債費以外平均値テキスト"/>
        <xdr:cNvSpPr txBox="1"/>
      </xdr:nvSpPr>
      <xdr:spPr>
        <a:xfrm>
          <a:off x="16598900" y="12760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57150</xdr:rowOff>
    </xdr:from>
    <xdr:to>
      <xdr:col>82</xdr:col>
      <xdr:colOff>158750</xdr:colOff>
      <xdr:row>75</xdr:row>
      <xdr:rowOff>158750</xdr:rowOff>
    </xdr:to>
    <xdr:sp macro="" textlink="">
      <xdr:nvSpPr>
        <xdr:cNvPr id="431" name="フローチャート: 判断 430"/>
        <xdr:cNvSpPr/>
      </xdr:nvSpPr>
      <xdr:spPr>
        <a:xfrm>
          <a:off x="164592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62230</xdr:rowOff>
    </xdr:from>
    <xdr:to>
      <xdr:col>78</xdr:col>
      <xdr:colOff>69850</xdr:colOff>
      <xdr:row>77</xdr:row>
      <xdr:rowOff>100330</xdr:rowOff>
    </xdr:to>
    <xdr:cxnSp macro="">
      <xdr:nvCxnSpPr>
        <xdr:cNvPr id="432" name="直線コネクタ 431"/>
        <xdr:cNvCxnSpPr/>
      </xdr:nvCxnSpPr>
      <xdr:spPr>
        <a:xfrm flipV="1">
          <a:off x="14782800" y="132638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83820</xdr:rowOff>
    </xdr:from>
    <xdr:to>
      <xdr:col>78</xdr:col>
      <xdr:colOff>120650</xdr:colOff>
      <xdr:row>75</xdr:row>
      <xdr:rowOff>13970</xdr:rowOff>
    </xdr:to>
    <xdr:sp macro="" textlink="">
      <xdr:nvSpPr>
        <xdr:cNvPr id="433" name="フローチャート: 判断 432"/>
        <xdr:cNvSpPr/>
      </xdr:nvSpPr>
      <xdr:spPr>
        <a:xfrm>
          <a:off x="15621000" y="1277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24147</xdr:rowOff>
    </xdr:from>
    <xdr:ext cx="736600" cy="259045"/>
    <xdr:sp macro="" textlink="">
      <xdr:nvSpPr>
        <xdr:cNvPr id="434" name="テキスト ボックス 433"/>
        <xdr:cNvSpPr txBox="1"/>
      </xdr:nvSpPr>
      <xdr:spPr>
        <a:xfrm>
          <a:off x="15290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92710</xdr:rowOff>
    </xdr:from>
    <xdr:to>
      <xdr:col>73</xdr:col>
      <xdr:colOff>180975</xdr:colOff>
      <xdr:row>77</xdr:row>
      <xdr:rowOff>100330</xdr:rowOff>
    </xdr:to>
    <xdr:cxnSp macro="">
      <xdr:nvCxnSpPr>
        <xdr:cNvPr id="435" name="直線コネクタ 434"/>
        <xdr:cNvCxnSpPr/>
      </xdr:nvCxnSpPr>
      <xdr:spPr>
        <a:xfrm>
          <a:off x="13893800" y="12951460"/>
          <a:ext cx="889000" cy="350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73</xdr:row>
      <xdr:rowOff>163830</xdr:rowOff>
    </xdr:from>
    <xdr:to>
      <xdr:col>74</xdr:col>
      <xdr:colOff>31750</xdr:colOff>
      <xdr:row>74</xdr:row>
      <xdr:rowOff>93980</xdr:rowOff>
    </xdr:to>
    <xdr:sp macro="" textlink="">
      <xdr:nvSpPr>
        <xdr:cNvPr id="436" name="フローチャート: 判断 435"/>
        <xdr:cNvSpPr/>
      </xdr:nvSpPr>
      <xdr:spPr>
        <a:xfrm>
          <a:off x="14732000" y="12679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104157</xdr:rowOff>
    </xdr:from>
    <xdr:ext cx="762000" cy="259045"/>
    <xdr:sp macro="" textlink="">
      <xdr:nvSpPr>
        <xdr:cNvPr id="437" name="テキスト ボックス 436"/>
        <xdr:cNvSpPr txBox="1"/>
      </xdr:nvSpPr>
      <xdr:spPr>
        <a:xfrm>
          <a:off x="14401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92710</xdr:rowOff>
    </xdr:from>
    <xdr:to>
      <xdr:col>69</xdr:col>
      <xdr:colOff>92075</xdr:colOff>
      <xdr:row>77</xdr:row>
      <xdr:rowOff>85089</xdr:rowOff>
    </xdr:to>
    <xdr:cxnSp macro="">
      <xdr:nvCxnSpPr>
        <xdr:cNvPr id="438" name="直線コネクタ 437"/>
        <xdr:cNvCxnSpPr/>
      </xdr:nvCxnSpPr>
      <xdr:spPr>
        <a:xfrm flipV="1">
          <a:off x="13004800" y="12951460"/>
          <a:ext cx="889000" cy="33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72</xdr:row>
      <xdr:rowOff>137160</xdr:rowOff>
    </xdr:from>
    <xdr:to>
      <xdr:col>69</xdr:col>
      <xdr:colOff>142875</xdr:colOff>
      <xdr:row>73</xdr:row>
      <xdr:rowOff>67310</xdr:rowOff>
    </xdr:to>
    <xdr:sp macro="" textlink="">
      <xdr:nvSpPr>
        <xdr:cNvPr id="439" name="フローチャート: 判断 438"/>
        <xdr:cNvSpPr/>
      </xdr:nvSpPr>
      <xdr:spPr>
        <a:xfrm>
          <a:off x="13843000" y="1248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77487</xdr:rowOff>
    </xdr:from>
    <xdr:ext cx="762000" cy="259045"/>
    <xdr:sp macro="" textlink="">
      <xdr:nvSpPr>
        <xdr:cNvPr id="440" name="テキスト ボックス 439"/>
        <xdr:cNvSpPr txBox="1"/>
      </xdr:nvSpPr>
      <xdr:spPr>
        <a:xfrm>
          <a:off x="13512800" y="1225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87630</xdr:rowOff>
    </xdr:from>
    <xdr:to>
      <xdr:col>65</xdr:col>
      <xdr:colOff>53975</xdr:colOff>
      <xdr:row>76</xdr:row>
      <xdr:rowOff>17780</xdr:rowOff>
    </xdr:to>
    <xdr:sp macro="" textlink="">
      <xdr:nvSpPr>
        <xdr:cNvPr id="441" name="フローチャート: 判断 440"/>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27957</xdr:rowOff>
    </xdr:from>
    <xdr:ext cx="762000" cy="259045"/>
    <xdr:sp macro="" textlink="">
      <xdr:nvSpPr>
        <xdr:cNvPr id="442" name="テキスト ボックス 441"/>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163830</xdr:rowOff>
    </xdr:from>
    <xdr:to>
      <xdr:col>82</xdr:col>
      <xdr:colOff>158750</xdr:colOff>
      <xdr:row>78</xdr:row>
      <xdr:rowOff>93980</xdr:rowOff>
    </xdr:to>
    <xdr:sp macro="" textlink="">
      <xdr:nvSpPr>
        <xdr:cNvPr id="448" name="楕円 447"/>
        <xdr:cNvSpPr/>
      </xdr:nvSpPr>
      <xdr:spPr>
        <a:xfrm>
          <a:off x="164592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135907</xdr:rowOff>
    </xdr:from>
    <xdr:ext cx="762000" cy="259045"/>
    <xdr:sp macro="" textlink="">
      <xdr:nvSpPr>
        <xdr:cNvPr id="449" name="公債費以外該当値テキスト"/>
        <xdr:cNvSpPr txBox="1"/>
      </xdr:nvSpPr>
      <xdr:spPr>
        <a:xfrm>
          <a:off x="165989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11430</xdr:rowOff>
    </xdr:from>
    <xdr:to>
      <xdr:col>78</xdr:col>
      <xdr:colOff>120650</xdr:colOff>
      <xdr:row>77</xdr:row>
      <xdr:rowOff>113030</xdr:rowOff>
    </xdr:to>
    <xdr:sp macro="" textlink="">
      <xdr:nvSpPr>
        <xdr:cNvPr id="450" name="楕円 449"/>
        <xdr:cNvSpPr/>
      </xdr:nvSpPr>
      <xdr:spPr>
        <a:xfrm>
          <a:off x="15621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97807</xdr:rowOff>
    </xdr:from>
    <xdr:ext cx="736600" cy="259045"/>
    <xdr:sp macro="" textlink="">
      <xdr:nvSpPr>
        <xdr:cNvPr id="451" name="テキスト ボックス 450"/>
        <xdr:cNvSpPr txBox="1"/>
      </xdr:nvSpPr>
      <xdr:spPr>
        <a:xfrm>
          <a:off x="15290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49530</xdr:rowOff>
    </xdr:from>
    <xdr:to>
      <xdr:col>74</xdr:col>
      <xdr:colOff>31750</xdr:colOff>
      <xdr:row>77</xdr:row>
      <xdr:rowOff>151130</xdr:rowOff>
    </xdr:to>
    <xdr:sp macro="" textlink="">
      <xdr:nvSpPr>
        <xdr:cNvPr id="452" name="楕円 451"/>
        <xdr:cNvSpPr/>
      </xdr:nvSpPr>
      <xdr:spPr>
        <a:xfrm>
          <a:off x="14732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135907</xdr:rowOff>
    </xdr:from>
    <xdr:ext cx="762000" cy="259045"/>
    <xdr:sp macro="" textlink="">
      <xdr:nvSpPr>
        <xdr:cNvPr id="453" name="テキスト ボックス 452"/>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41910</xdr:rowOff>
    </xdr:from>
    <xdr:to>
      <xdr:col>69</xdr:col>
      <xdr:colOff>142875</xdr:colOff>
      <xdr:row>75</xdr:row>
      <xdr:rowOff>143510</xdr:rowOff>
    </xdr:to>
    <xdr:sp macro="" textlink="">
      <xdr:nvSpPr>
        <xdr:cNvPr id="454" name="楕円 453"/>
        <xdr:cNvSpPr/>
      </xdr:nvSpPr>
      <xdr:spPr>
        <a:xfrm>
          <a:off x="13843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128288</xdr:rowOff>
    </xdr:from>
    <xdr:ext cx="762000" cy="259045"/>
    <xdr:sp macro="" textlink="">
      <xdr:nvSpPr>
        <xdr:cNvPr id="455" name="テキスト ボックス 454"/>
        <xdr:cNvSpPr txBox="1"/>
      </xdr:nvSpPr>
      <xdr:spPr>
        <a:xfrm>
          <a:off x="13512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34289</xdr:rowOff>
    </xdr:from>
    <xdr:to>
      <xdr:col>65</xdr:col>
      <xdr:colOff>53975</xdr:colOff>
      <xdr:row>77</xdr:row>
      <xdr:rowOff>135889</xdr:rowOff>
    </xdr:to>
    <xdr:sp macro="" textlink="">
      <xdr:nvSpPr>
        <xdr:cNvPr id="456" name="楕円 455"/>
        <xdr:cNvSpPr/>
      </xdr:nvSpPr>
      <xdr:spPr>
        <a:xfrm>
          <a:off x="12954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120666</xdr:rowOff>
    </xdr:from>
    <xdr:ext cx="762000" cy="259045"/>
    <xdr:sp macro="" textlink="">
      <xdr:nvSpPr>
        <xdr:cNvPr id="457" name="テキスト ボックス 456"/>
        <xdr:cNvSpPr txBox="1"/>
      </xdr:nvSpPr>
      <xdr:spPr>
        <a:xfrm>
          <a:off x="12623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群馬県渋川市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26556</xdr:rowOff>
    </xdr:from>
    <xdr:to>
      <xdr:col>29</xdr:col>
      <xdr:colOff>127000</xdr:colOff>
      <xdr:row>20</xdr:row>
      <xdr:rowOff>100762</xdr:rowOff>
    </xdr:to>
    <xdr:cxnSp macro="">
      <xdr:nvCxnSpPr>
        <xdr:cNvPr id="45" name="直線コネクタ 44"/>
        <xdr:cNvCxnSpPr/>
      </xdr:nvCxnSpPr>
      <xdr:spPr bwMode="auto">
        <a:xfrm flipV="1">
          <a:off x="5651500" y="2131581"/>
          <a:ext cx="0" cy="14458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72839</xdr:rowOff>
    </xdr:from>
    <xdr:ext cx="762000" cy="259045"/>
    <xdr:sp macro="" textlink="">
      <xdr:nvSpPr>
        <xdr:cNvPr id="46" name="人口1人当たり決算額の推移最小値テキスト130"/>
        <xdr:cNvSpPr txBox="1"/>
      </xdr:nvSpPr>
      <xdr:spPr>
        <a:xfrm>
          <a:off x="5740400" y="3549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100762</xdr:rowOff>
    </xdr:from>
    <xdr:to>
      <xdr:col>30</xdr:col>
      <xdr:colOff>25400</xdr:colOff>
      <xdr:row>20</xdr:row>
      <xdr:rowOff>100762</xdr:rowOff>
    </xdr:to>
    <xdr:cxnSp macro="">
      <xdr:nvCxnSpPr>
        <xdr:cNvPr id="47" name="直線コネクタ 46"/>
        <xdr:cNvCxnSpPr/>
      </xdr:nvCxnSpPr>
      <xdr:spPr bwMode="auto">
        <a:xfrm>
          <a:off x="5562600" y="35773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112933</xdr:rowOff>
    </xdr:from>
    <xdr:ext cx="762000" cy="259045"/>
    <xdr:sp macro="" textlink="">
      <xdr:nvSpPr>
        <xdr:cNvPr id="48" name="人口1人当たり決算額の推移最大値テキスト130"/>
        <xdr:cNvSpPr txBox="1"/>
      </xdr:nvSpPr>
      <xdr:spPr>
        <a:xfrm>
          <a:off x="5740400" y="187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26556</xdr:rowOff>
    </xdr:from>
    <xdr:to>
      <xdr:col>30</xdr:col>
      <xdr:colOff>25400</xdr:colOff>
      <xdr:row>12</xdr:row>
      <xdr:rowOff>26556</xdr:rowOff>
    </xdr:to>
    <xdr:cxnSp macro="">
      <xdr:nvCxnSpPr>
        <xdr:cNvPr id="49" name="直線コネクタ 48"/>
        <xdr:cNvCxnSpPr/>
      </xdr:nvCxnSpPr>
      <xdr:spPr bwMode="auto">
        <a:xfrm>
          <a:off x="5562600" y="2131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36919</xdr:rowOff>
    </xdr:from>
    <xdr:to>
      <xdr:col>29</xdr:col>
      <xdr:colOff>127000</xdr:colOff>
      <xdr:row>17</xdr:row>
      <xdr:rowOff>107150</xdr:rowOff>
    </xdr:to>
    <xdr:cxnSp macro="">
      <xdr:nvCxnSpPr>
        <xdr:cNvPr id="50" name="直線コネクタ 49"/>
        <xdr:cNvCxnSpPr/>
      </xdr:nvCxnSpPr>
      <xdr:spPr bwMode="auto">
        <a:xfrm flipV="1">
          <a:off x="5003800" y="2999194"/>
          <a:ext cx="647700" cy="70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157281</xdr:rowOff>
    </xdr:from>
    <xdr:ext cx="762000" cy="259045"/>
    <xdr:sp macro="" textlink="">
      <xdr:nvSpPr>
        <xdr:cNvPr id="51" name="人口1人当たり決算額の推移平均値テキスト130"/>
        <xdr:cNvSpPr txBox="1"/>
      </xdr:nvSpPr>
      <xdr:spPr>
        <a:xfrm>
          <a:off x="5740400" y="27766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140754</xdr:rowOff>
    </xdr:from>
    <xdr:to>
      <xdr:col>29</xdr:col>
      <xdr:colOff>177800</xdr:colOff>
      <xdr:row>17</xdr:row>
      <xdr:rowOff>70904</xdr:rowOff>
    </xdr:to>
    <xdr:sp macro="" textlink="">
      <xdr:nvSpPr>
        <xdr:cNvPr id="52" name="フローチャート: 判断 51"/>
        <xdr:cNvSpPr/>
      </xdr:nvSpPr>
      <xdr:spPr bwMode="auto">
        <a:xfrm>
          <a:off x="5600700" y="293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107150</xdr:rowOff>
    </xdr:from>
    <xdr:to>
      <xdr:col>26</xdr:col>
      <xdr:colOff>50800</xdr:colOff>
      <xdr:row>17</xdr:row>
      <xdr:rowOff>161252</xdr:rowOff>
    </xdr:to>
    <xdr:cxnSp macro="">
      <xdr:nvCxnSpPr>
        <xdr:cNvPr id="53" name="直線コネクタ 52"/>
        <xdr:cNvCxnSpPr/>
      </xdr:nvCxnSpPr>
      <xdr:spPr bwMode="auto">
        <a:xfrm flipV="1">
          <a:off x="4305300" y="3069425"/>
          <a:ext cx="698500" cy="541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64414</xdr:rowOff>
    </xdr:from>
    <xdr:to>
      <xdr:col>26</xdr:col>
      <xdr:colOff>101600</xdr:colOff>
      <xdr:row>17</xdr:row>
      <xdr:rowOff>166014</xdr:rowOff>
    </xdr:to>
    <xdr:sp macro="" textlink="">
      <xdr:nvSpPr>
        <xdr:cNvPr id="54" name="フローチャート: 判断 53"/>
        <xdr:cNvSpPr/>
      </xdr:nvSpPr>
      <xdr:spPr bwMode="auto">
        <a:xfrm>
          <a:off x="4953000" y="3026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150791</xdr:rowOff>
    </xdr:from>
    <xdr:ext cx="736600" cy="259045"/>
    <xdr:sp macro="" textlink="">
      <xdr:nvSpPr>
        <xdr:cNvPr id="55" name="テキスト ボックス 54"/>
        <xdr:cNvSpPr txBox="1"/>
      </xdr:nvSpPr>
      <xdr:spPr>
        <a:xfrm>
          <a:off x="4622800" y="3113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155943</xdr:rowOff>
    </xdr:from>
    <xdr:to>
      <xdr:col>22</xdr:col>
      <xdr:colOff>114300</xdr:colOff>
      <xdr:row>17</xdr:row>
      <xdr:rowOff>161252</xdr:rowOff>
    </xdr:to>
    <xdr:cxnSp macro="">
      <xdr:nvCxnSpPr>
        <xdr:cNvPr id="56" name="直線コネクタ 55"/>
        <xdr:cNvCxnSpPr/>
      </xdr:nvCxnSpPr>
      <xdr:spPr bwMode="auto">
        <a:xfrm>
          <a:off x="3606800" y="3118218"/>
          <a:ext cx="698500" cy="53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108369</xdr:rowOff>
    </xdr:from>
    <xdr:to>
      <xdr:col>22</xdr:col>
      <xdr:colOff>165100</xdr:colOff>
      <xdr:row>18</xdr:row>
      <xdr:rowOff>38519</xdr:rowOff>
    </xdr:to>
    <xdr:sp macro="" textlink="">
      <xdr:nvSpPr>
        <xdr:cNvPr id="57" name="フローチャート: 判断 56"/>
        <xdr:cNvSpPr/>
      </xdr:nvSpPr>
      <xdr:spPr bwMode="auto">
        <a:xfrm>
          <a:off x="4254500" y="30706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48696</xdr:rowOff>
    </xdr:from>
    <xdr:ext cx="762000" cy="259045"/>
    <xdr:sp macro="" textlink="">
      <xdr:nvSpPr>
        <xdr:cNvPr id="58" name="テキスト ボックス 57"/>
        <xdr:cNvSpPr txBox="1"/>
      </xdr:nvSpPr>
      <xdr:spPr>
        <a:xfrm>
          <a:off x="3924300" y="283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155943</xdr:rowOff>
    </xdr:from>
    <xdr:to>
      <xdr:col>18</xdr:col>
      <xdr:colOff>177800</xdr:colOff>
      <xdr:row>17</xdr:row>
      <xdr:rowOff>163043</xdr:rowOff>
    </xdr:to>
    <xdr:cxnSp macro="">
      <xdr:nvCxnSpPr>
        <xdr:cNvPr id="59" name="直線コネクタ 58"/>
        <xdr:cNvCxnSpPr/>
      </xdr:nvCxnSpPr>
      <xdr:spPr bwMode="auto">
        <a:xfrm flipV="1">
          <a:off x="2908300" y="3118218"/>
          <a:ext cx="698500" cy="71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122415</xdr:rowOff>
    </xdr:from>
    <xdr:to>
      <xdr:col>19</xdr:col>
      <xdr:colOff>38100</xdr:colOff>
      <xdr:row>18</xdr:row>
      <xdr:rowOff>52565</xdr:rowOff>
    </xdr:to>
    <xdr:sp macro="" textlink="">
      <xdr:nvSpPr>
        <xdr:cNvPr id="60" name="フローチャート: 判断 59"/>
        <xdr:cNvSpPr/>
      </xdr:nvSpPr>
      <xdr:spPr bwMode="auto">
        <a:xfrm>
          <a:off x="3556000" y="3084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37342</xdr:rowOff>
    </xdr:from>
    <xdr:ext cx="762000" cy="259045"/>
    <xdr:sp macro="" textlink="">
      <xdr:nvSpPr>
        <xdr:cNvPr id="61" name="テキスト ボックス 60"/>
        <xdr:cNvSpPr txBox="1"/>
      </xdr:nvSpPr>
      <xdr:spPr>
        <a:xfrm>
          <a:off x="3225800" y="3171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148895</xdr:rowOff>
    </xdr:from>
    <xdr:to>
      <xdr:col>15</xdr:col>
      <xdr:colOff>101600</xdr:colOff>
      <xdr:row>19</xdr:row>
      <xdr:rowOff>79045</xdr:rowOff>
    </xdr:to>
    <xdr:sp macro="" textlink="">
      <xdr:nvSpPr>
        <xdr:cNvPr id="62" name="フローチャート: 判断 61"/>
        <xdr:cNvSpPr/>
      </xdr:nvSpPr>
      <xdr:spPr bwMode="auto">
        <a:xfrm>
          <a:off x="2857500" y="32826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63822</xdr:rowOff>
    </xdr:from>
    <xdr:ext cx="762000" cy="259045"/>
    <xdr:sp macro="" textlink="">
      <xdr:nvSpPr>
        <xdr:cNvPr id="63" name="テキスト ボックス 62"/>
        <xdr:cNvSpPr txBox="1"/>
      </xdr:nvSpPr>
      <xdr:spPr>
        <a:xfrm>
          <a:off x="2527300" y="336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157569</xdr:rowOff>
    </xdr:from>
    <xdr:to>
      <xdr:col>29</xdr:col>
      <xdr:colOff>177800</xdr:colOff>
      <xdr:row>17</xdr:row>
      <xdr:rowOff>87719</xdr:rowOff>
    </xdr:to>
    <xdr:sp macro="" textlink="">
      <xdr:nvSpPr>
        <xdr:cNvPr id="69" name="楕円 68"/>
        <xdr:cNvSpPr/>
      </xdr:nvSpPr>
      <xdr:spPr bwMode="auto">
        <a:xfrm>
          <a:off x="5600700" y="29483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129646</xdr:rowOff>
    </xdr:from>
    <xdr:ext cx="762000" cy="259045"/>
    <xdr:sp macro="" textlink="">
      <xdr:nvSpPr>
        <xdr:cNvPr id="70" name="人口1人当たり決算額の推移該当値テキスト130"/>
        <xdr:cNvSpPr txBox="1"/>
      </xdr:nvSpPr>
      <xdr:spPr>
        <a:xfrm>
          <a:off x="5740400" y="2920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56350</xdr:rowOff>
    </xdr:from>
    <xdr:to>
      <xdr:col>26</xdr:col>
      <xdr:colOff>101600</xdr:colOff>
      <xdr:row>17</xdr:row>
      <xdr:rowOff>157950</xdr:rowOff>
    </xdr:to>
    <xdr:sp macro="" textlink="">
      <xdr:nvSpPr>
        <xdr:cNvPr id="71" name="楕円 70"/>
        <xdr:cNvSpPr/>
      </xdr:nvSpPr>
      <xdr:spPr bwMode="auto">
        <a:xfrm>
          <a:off x="4953000" y="30186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168127</xdr:rowOff>
    </xdr:from>
    <xdr:ext cx="736600" cy="259045"/>
    <xdr:sp macro="" textlink="">
      <xdr:nvSpPr>
        <xdr:cNvPr id="72" name="テキスト ボックス 71"/>
        <xdr:cNvSpPr txBox="1"/>
      </xdr:nvSpPr>
      <xdr:spPr>
        <a:xfrm>
          <a:off x="4622800" y="2787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110452</xdr:rowOff>
    </xdr:from>
    <xdr:to>
      <xdr:col>22</xdr:col>
      <xdr:colOff>165100</xdr:colOff>
      <xdr:row>18</xdr:row>
      <xdr:rowOff>40602</xdr:rowOff>
    </xdr:to>
    <xdr:sp macro="" textlink="">
      <xdr:nvSpPr>
        <xdr:cNvPr id="73" name="楕円 72"/>
        <xdr:cNvSpPr/>
      </xdr:nvSpPr>
      <xdr:spPr bwMode="auto">
        <a:xfrm>
          <a:off x="4254500" y="3072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25379</xdr:rowOff>
    </xdr:from>
    <xdr:ext cx="762000" cy="259045"/>
    <xdr:sp macro="" textlink="">
      <xdr:nvSpPr>
        <xdr:cNvPr id="74" name="テキスト ボックス 73"/>
        <xdr:cNvSpPr txBox="1"/>
      </xdr:nvSpPr>
      <xdr:spPr>
        <a:xfrm>
          <a:off x="3924300" y="3159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105143</xdr:rowOff>
    </xdr:from>
    <xdr:to>
      <xdr:col>19</xdr:col>
      <xdr:colOff>38100</xdr:colOff>
      <xdr:row>18</xdr:row>
      <xdr:rowOff>35293</xdr:rowOff>
    </xdr:to>
    <xdr:sp macro="" textlink="">
      <xdr:nvSpPr>
        <xdr:cNvPr id="75" name="楕円 74"/>
        <xdr:cNvSpPr/>
      </xdr:nvSpPr>
      <xdr:spPr bwMode="auto">
        <a:xfrm>
          <a:off x="3556000" y="30674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45470</xdr:rowOff>
    </xdr:from>
    <xdr:ext cx="762000" cy="259045"/>
    <xdr:sp macro="" textlink="">
      <xdr:nvSpPr>
        <xdr:cNvPr id="76" name="テキスト ボックス 75"/>
        <xdr:cNvSpPr txBox="1"/>
      </xdr:nvSpPr>
      <xdr:spPr>
        <a:xfrm>
          <a:off x="3225800" y="2836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112243</xdr:rowOff>
    </xdr:from>
    <xdr:to>
      <xdr:col>15</xdr:col>
      <xdr:colOff>101600</xdr:colOff>
      <xdr:row>18</xdr:row>
      <xdr:rowOff>42393</xdr:rowOff>
    </xdr:to>
    <xdr:sp macro="" textlink="">
      <xdr:nvSpPr>
        <xdr:cNvPr id="77" name="楕円 76"/>
        <xdr:cNvSpPr/>
      </xdr:nvSpPr>
      <xdr:spPr bwMode="auto">
        <a:xfrm>
          <a:off x="2857500" y="30745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52570</xdr:rowOff>
    </xdr:from>
    <xdr:ext cx="762000" cy="259045"/>
    <xdr:sp macro="" textlink="">
      <xdr:nvSpPr>
        <xdr:cNvPr id="78" name="テキスト ボックス 77"/>
        <xdr:cNvSpPr txBox="1"/>
      </xdr:nvSpPr>
      <xdr:spPr>
        <a:xfrm>
          <a:off x="2527300" y="2843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4" name="テキスト ボックス 93"/>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6" name="テキスト ボックス 95"/>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8" name="テキスト ボックス 97"/>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0" name="テキスト ボックス 99"/>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2" name="テキスト ボックス 101"/>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4" name="テキスト ボックス 103"/>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107798</xdr:rowOff>
    </xdr:from>
    <xdr:to>
      <xdr:col>29</xdr:col>
      <xdr:colOff>127000</xdr:colOff>
      <xdr:row>38</xdr:row>
      <xdr:rowOff>53886</xdr:rowOff>
    </xdr:to>
    <xdr:cxnSp macro="">
      <xdr:nvCxnSpPr>
        <xdr:cNvPr id="108" name="直線コネクタ 107"/>
        <xdr:cNvCxnSpPr/>
      </xdr:nvCxnSpPr>
      <xdr:spPr bwMode="auto">
        <a:xfrm flipV="1">
          <a:off x="5651500" y="6032348"/>
          <a:ext cx="0" cy="148913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25963</xdr:rowOff>
    </xdr:from>
    <xdr:ext cx="762000" cy="259045"/>
    <xdr:sp macro="" textlink="">
      <xdr:nvSpPr>
        <xdr:cNvPr id="109" name="人口1人当たり決算額の推移最小値テキスト445"/>
        <xdr:cNvSpPr txBox="1"/>
      </xdr:nvSpPr>
      <xdr:spPr>
        <a:xfrm>
          <a:off x="5740400" y="749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53886</xdr:rowOff>
    </xdr:from>
    <xdr:to>
      <xdr:col>30</xdr:col>
      <xdr:colOff>25400</xdr:colOff>
      <xdr:row>38</xdr:row>
      <xdr:rowOff>53886</xdr:rowOff>
    </xdr:to>
    <xdr:cxnSp macro="">
      <xdr:nvCxnSpPr>
        <xdr:cNvPr id="110" name="直線コネクタ 109"/>
        <xdr:cNvCxnSpPr/>
      </xdr:nvCxnSpPr>
      <xdr:spPr bwMode="auto">
        <a:xfrm>
          <a:off x="5562600" y="75214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22725</xdr:rowOff>
    </xdr:from>
    <xdr:ext cx="762000" cy="259045"/>
    <xdr:sp macro="" textlink="">
      <xdr:nvSpPr>
        <xdr:cNvPr id="111" name="人口1人当たり決算額の推移最大値テキスト445"/>
        <xdr:cNvSpPr txBox="1"/>
      </xdr:nvSpPr>
      <xdr:spPr>
        <a:xfrm>
          <a:off x="5740400" y="5775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107798</xdr:rowOff>
    </xdr:from>
    <xdr:to>
      <xdr:col>30</xdr:col>
      <xdr:colOff>25400</xdr:colOff>
      <xdr:row>33</xdr:row>
      <xdr:rowOff>107798</xdr:rowOff>
    </xdr:to>
    <xdr:cxnSp macro="">
      <xdr:nvCxnSpPr>
        <xdr:cNvPr id="112" name="直線コネクタ 111"/>
        <xdr:cNvCxnSpPr/>
      </xdr:nvCxnSpPr>
      <xdr:spPr bwMode="auto">
        <a:xfrm>
          <a:off x="5562600" y="60323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289039</xdr:rowOff>
    </xdr:from>
    <xdr:to>
      <xdr:col>29</xdr:col>
      <xdr:colOff>127000</xdr:colOff>
      <xdr:row>37</xdr:row>
      <xdr:rowOff>340169</xdr:rowOff>
    </xdr:to>
    <xdr:cxnSp macro="">
      <xdr:nvCxnSpPr>
        <xdr:cNvPr id="113" name="直線コネクタ 112"/>
        <xdr:cNvCxnSpPr/>
      </xdr:nvCxnSpPr>
      <xdr:spPr bwMode="auto">
        <a:xfrm flipV="1">
          <a:off x="5003800" y="7413739"/>
          <a:ext cx="647700" cy="511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225772</xdr:rowOff>
    </xdr:from>
    <xdr:ext cx="762000" cy="259045"/>
    <xdr:sp macro="" textlink="">
      <xdr:nvSpPr>
        <xdr:cNvPr id="114" name="人口1人当たり決算額の推移平均値テキスト445"/>
        <xdr:cNvSpPr txBox="1"/>
      </xdr:nvSpPr>
      <xdr:spPr>
        <a:xfrm>
          <a:off x="5740400" y="68361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37795</xdr:rowOff>
    </xdr:from>
    <xdr:to>
      <xdr:col>29</xdr:col>
      <xdr:colOff>177800</xdr:colOff>
      <xdr:row>36</xdr:row>
      <xdr:rowOff>139395</xdr:rowOff>
    </xdr:to>
    <xdr:sp macro="" textlink="">
      <xdr:nvSpPr>
        <xdr:cNvPr id="115" name="フローチャート: 判断 114"/>
        <xdr:cNvSpPr/>
      </xdr:nvSpPr>
      <xdr:spPr bwMode="auto">
        <a:xfrm>
          <a:off x="5600700" y="6991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340169</xdr:rowOff>
    </xdr:from>
    <xdr:to>
      <xdr:col>26</xdr:col>
      <xdr:colOff>50800</xdr:colOff>
      <xdr:row>38</xdr:row>
      <xdr:rowOff>42608</xdr:rowOff>
    </xdr:to>
    <xdr:cxnSp macro="">
      <xdr:nvCxnSpPr>
        <xdr:cNvPr id="116" name="直線コネクタ 115"/>
        <xdr:cNvCxnSpPr/>
      </xdr:nvCxnSpPr>
      <xdr:spPr bwMode="auto">
        <a:xfrm flipV="1">
          <a:off x="4305300" y="7464869"/>
          <a:ext cx="698500" cy="453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54597</xdr:rowOff>
    </xdr:from>
    <xdr:to>
      <xdr:col>26</xdr:col>
      <xdr:colOff>101600</xdr:colOff>
      <xdr:row>36</xdr:row>
      <xdr:rowOff>156197</xdr:rowOff>
    </xdr:to>
    <xdr:sp macro="" textlink="">
      <xdr:nvSpPr>
        <xdr:cNvPr id="117" name="フローチャート: 判断 116"/>
        <xdr:cNvSpPr/>
      </xdr:nvSpPr>
      <xdr:spPr bwMode="auto">
        <a:xfrm>
          <a:off x="4953000" y="7007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166374</xdr:rowOff>
    </xdr:from>
    <xdr:ext cx="736600" cy="259045"/>
    <xdr:sp macro="" textlink="">
      <xdr:nvSpPr>
        <xdr:cNvPr id="118" name="テキスト ボックス 117"/>
        <xdr:cNvSpPr txBox="1"/>
      </xdr:nvSpPr>
      <xdr:spPr>
        <a:xfrm>
          <a:off x="4622800" y="67767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38</xdr:row>
      <xdr:rowOff>42608</xdr:rowOff>
    </xdr:from>
    <xdr:to>
      <xdr:col>22</xdr:col>
      <xdr:colOff>114300</xdr:colOff>
      <xdr:row>38</xdr:row>
      <xdr:rowOff>142240</xdr:rowOff>
    </xdr:to>
    <xdr:cxnSp macro="">
      <xdr:nvCxnSpPr>
        <xdr:cNvPr id="119" name="直線コネクタ 118"/>
        <xdr:cNvCxnSpPr/>
      </xdr:nvCxnSpPr>
      <xdr:spPr bwMode="auto">
        <a:xfrm flipV="1">
          <a:off x="3606800" y="7510208"/>
          <a:ext cx="698500" cy="99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91211</xdr:rowOff>
    </xdr:from>
    <xdr:to>
      <xdr:col>22</xdr:col>
      <xdr:colOff>165100</xdr:colOff>
      <xdr:row>37</xdr:row>
      <xdr:rowOff>21361</xdr:rowOff>
    </xdr:to>
    <xdr:sp macro="" textlink="">
      <xdr:nvSpPr>
        <xdr:cNvPr id="120" name="フローチャート: 判断 119"/>
        <xdr:cNvSpPr/>
      </xdr:nvSpPr>
      <xdr:spPr bwMode="auto">
        <a:xfrm>
          <a:off x="4254500" y="70444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202988</xdr:rowOff>
    </xdr:from>
    <xdr:ext cx="762000" cy="259045"/>
    <xdr:sp macro="" textlink="">
      <xdr:nvSpPr>
        <xdr:cNvPr id="121" name="テキスト ボックス 120"/>
        <xdr:cNvSpPr txBox="1"/>
      </xdr:nvSpPr>
      <xdr:spPr>
        <a:xfrm>
          <a:off x="3924300" y="6813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38</xdr:row>
      <xdr:rowOff>28245</xdr:rowOff>
    </xdr:from>
    <xdr:to>
      <xdr:col>18</xdr:col>
      <xdr:colOff>177800</xdr:colOff>
      <xdr:row>38</xdr:row>
      <xdr:rowOff>142240</xdr:rowOff>
    </xdr:to>
    <xdr:cxnSp macro="">
      <xdr:nvCxnSpPr>
        <xdr:cNvPr id="122" name="直線コネクタ 121"/>
        <xdr:cNvCxnSpPr/>
      </xdr:nvCxnSpPr>
      <xdr:spPr bwMode="auto">
        <a:xfrm>
          <a:off x="2908300" y="7495845"/>
          <a:ext cx="698500" cy="1139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137389</xdr:rowOff>
    </xdr:from>
    <xdr:to>
      <xdr:col>19</xdr:col>
      <xdr:colOff>38100</xdr:colOff>
      <xdr:row>37</xdr:row>
      <xdr:rowOff>67539</xdr:rowOff>
    </xdr:to>
    <xdr:sp macro="" textlink="">
      <xdr:nvSpPr>
        <xdr:cNvPr id="123" name="フローチャート: 判断 122"/>
        <xdr:cNvSpPr/>
      </xdr:nvSpPr>
      <xdr:spPr bwMode="auto">
        <a:xfrm>
          <a:off x="3556000" y="7090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249166</xdr:rowOff>
    </xdr:from>
    <xdr:ext cx="762000" cy="259045"/>
    <xdr:sp macro="" textlink="">
      <xdr:nvSpPr>
        <xdr:cNvPr id="124" name="テキスト ボックス 123"/>
        <xdr:cNvSpPr txBox="1"/>
      </xdr:nvSpPr>
      <xdr:spPr>
        <a:xfrm>
          <a:off x="3225800" y="6859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263690</xdr:rowOff>
    </xdr:from>
    <xdr:to>
      <xdr:col>15</xdr:col>
      <xdr:colOff>101600</xdr:colOff>
      <xdr:row>38</xdr:row>
      <xdr:rowOff>22390</xdr:rowOff>
    </xdr:to>
    <xdr:sp macro="" textlink="">
      <xdr:nvSpPr>
        <xdr:cNvPr id="125" name="フローチャート: 判断 124"/>
        <xdr:cNvSpPr/>
      </xdr:nvSpPr>
      <xdr:spPr bwMode="auto">
        <a:xfrm>
          <a:off x="2857500" y="73883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32567</xdr:rowOff>
    </xdr:from>
    <xdr:ext cx="762000" cy="259045"/>
    <xdr:sp macro="" textlink="">
      <xdr:nvSpPr>
        <xdr:cNvPr id="126" name="テキスト ボックス 125"/>
        <xdr:cNvSpPr txBox="1"/>
      </xdr:nvSpPr>
      <xdr:spPr>
        <a:xfrm>
          <a:off x="2527300" y="7157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238239</xdr:rowOff>
    </xdr:from>
    <xdr:to>
      <xdr:col>29</xdr:col>
      <xdr:colOff>177800</xdr:colOff>
      <xdr:row>37</xdr:row>
      <xdr:rowOff>339839</xdr:rowOff>
    </xdr:to>
    <xdr:sp macro="" textlink="">
      <xdr:nvSpPr>
        <xdr:cNvPr id="132" name="楕円 131"/>
        <xdr:cNvSpPr/>
      </xdr:nvSpPr>
      <xdr:spPr bwMode="auto">
        <a:xfrm>
          <a:off x="5600700" y="73629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146816</xdr:rowOff>
    </xdr:from>
    <xdr:ext cx="762000" cy="259045"/>
    <xdr:sp macro="" textlink="">
      <xdr:nvSpPr>
        <xdr:cNvPr id="133" name="人口1人当たり決算額の推移該当値テキスト445"/>
        <xdr:cNvSpPr txBox="1"/>
      </xdr:nvSpPr>
      <xdr:spPr>
        <a:xfrm>
          <a:off x="5740400" y="727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289369</xdr:rowOff>
    </xdr:from>
    <xdr:to>
      <xdr:col>26</xdr:col>
      <xdr:colOff>101600</xdr:colOff>
      <xdr:row>38</xdr:row>
      <xdr:rowOff>48069</xdr:rowOff>
    </xdr:to>
    <xdr:sp macro="" textlink="">
      <xdr:nvSpPr>
        <xdr:cNvPr id="134" name="楕円 133"/>
        <xdr:cNvSpPr/>
      </xdr:nvSpPr>
      <xdr:spPr bwMode="auto">
        <a:xfrm>
          <a:off x="4953000" y="74140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32846</xdr:rowOff>
    </xdr:from>
    <xdr:ext cx="736600" cy="259045"/>
    <xdr:sp macro="" textlink="">
      <xdr:nvSpPr>
        <xdr:cNvPr id="135" name="テキスト ボックス 134"/>
        <xdr:cNvSpPr txBox="1"/>
      </xdr:nvSpPr>
      <xdr:spPr>
        <a:xfrm>
          <a:off x="4622800" y="7500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334708</xdr:rowOff>
    </xdr:from>
    <xdr:to>
      <xdr:col>22</xdr:col>
      <xdr:colOff>165100</xdr:colOff>
      <xdr:row>38</xdr:row>
      <xdr:rowOff>93408</xdr:rowOff>
    </xdr:to>
    <xdr:sp macro="" textlink="">
      <xdr:nvSpPr>
        <xdr:cNvPr id="136" name="楕円 135"/>
        <xdr:cNvSpPr/>
      </xdr:nvSpPr>
      <xdr:spPr bwMode="auto">
        <a:xfrm>
          <a:off x="4254500" y="74594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78185</xdr:rowOff>
    </xdr:from>
    <xdr:ext cx="762000" cy="259045"/>
    <xdr:sp macro="" textlink="">
      <xdr:nvSpPr>
        <xdr:cNvPr id="137" name="テキスト ボックス 136"/>
        <xdr:cNvSpPr txBox="1"/>
      </xdr:nvSpPr>
      <xdr:spPr>
        <a:xfrm>
          <a:off x="3924300" y="7545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38</xdr:row>
      <xdr:rowOff>91440</xdr:rowOff>
    </xdr:from>
    <xdr:to>
      <xdr:col>19</xdr:col>
      <xdr:colOff>38100</xdr:colOff>
      <xdr:row>39</xdr:row>
      <xdr:rowOff>21590</xdr:rowOff>
    </xdr:to>
    <xdr:sp macro="" textlink="">
      <xdr:nvSpPr>
        <xdr:cNvPr id="138" name="楕円 137"/>
        <xdr:cNvSpPr/>
      </xdr:nvSpPr>
      <xdr:spPr bwMode="auto">
        <a:xfrm>
          <a:off x="3556000" y="75590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39</xdr:row>
      <xdr:rowOff>6367</xdr:rowOff>
    </xdr:from>
    <xdr:ext cx="762000" cy="259045"/>
    <xdr:sp macro="" textlink="">
      <xdr:nvSpPr>
        <xdr:cNvPr id="139" name="テキスト ボックス 138"/>
        <xdr:cNvSpPr txBox="1"/>
      </xdr:nvSpPr>
      <xdr:spPr>
        <a:xfrm>
          <a:off x="3225800" y="764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320345</xdr:rowOff>
    </xdr:from>
    <xdr:to>
      <xdr:col>15</xdr:col>
      <xdr:colOff>101600</xdr:colOff>
      <xdr:row>38</xdr:row>
      <xdr:rowOff>79045</xdr:rowOff>
    </xdr:to>
    <xdr:sp macro="" textlink="">
      <xdr:nvSpPr>
        <xdr:cNvPr id="140" name="楕円 139"/>
        <xdr:cNvSpPr/>
      </xdr:nvSpPr>
      <xdr:spPr bwMode="auto">
        <a:xfrm>
          <a:off x="2857500" y="7445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63822</xdr:rowOff>
    </xdr:from>
    <xdr:ext cx="762000" cy="259045"/>
    <xdr:sp macro="" textlink="">
      <xdr:nvSpPr>
        <xdr:cNvPr id="141" name="テキスト ボックス 140"/>
        <xdr:cNvSpPr txBox="1"/>
      </xdr:nvSpPr>
      <xdr:spPr>
        <a:xfrm>
          <a:off x="2527300" y="7531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群馬県渋川市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72,090
70,781
240.27
41,101,051
38,720,077
1,471,029
22,071,713
29,712,816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41897</xdr:rowOff>
    </xdr:from>
    <xdr:to>
      <xdr:col>24</xdr:col>
      <xdr:colOff>62865</xdr:colOff>
      <xdr:row>39</xdr:row>
      <xdr:rowOff>96189</xdr:rowOff>
    </xdr:to>
    <xdr:cxnSp macro="">
      <xdr:nvCxnSpPr>
        <xdr:cNvPr id="56" name="直線コネクタ 55"/>
        <xdr:cNvCxnSpPr/>
      </xdr:nvCxnSpPr>
      <xdr:spPr>
        <a:xfrm flipV="1">
          <a:off x="4633595" y="5356847"/>
          <a:ext cx="1270" cy="1425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100016</xdr:rowOff>
    </xdr:from>
    <xdr:ext cx="534377" cy="259045"/>
    <xdr:sp macro="" textlink="">
      <xdr:nvSpPr>
        <xdr:cNvPr id="57" name="人件費最小値テキスト"/>
        <xdr:cNvSpPr txBox="1"/>
      </xdr:nvSpPr>
      <xdr:spPr>
        <a:xfrm>
          <a:off x="4686300" y="6786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96189</xdr:rowOff>
    </xdr:from>
    <xdr:to>
      <xdr:col>24</xdr:col>
      <xdr:colOff>152400</xdr:colOff>
      <xdr:row>39</xdr:row>
      <xdr:rowOff>96189</xdr:rowOff>
    </xdr:to>
    <xdr:cxnSp macro="">
      <xdr:nvCxnSpPr>
        <xdr:cNvPr id="58" name="直線コネクタ 57"/>
        <xdr:cNvCxnSpPr/>
      </xdr:nvCxnSpPr>
      <xdr:spPr>
        <a:xfrm>
          <a:off x="4546600" y="6782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160024</xdr:rowOff>
    </xdr:from>
    <xdr:ext cx="599010" cy="259045"/>
    <xdr:sp macro="" textlink="">
      <xdr:nvSpPr>
        <xdr:cNvPr id="59" name="人件費最大値テキスト"/>
        <xdr:cNvSpPr txBox="1"/>
      </xdr:nvSpPr>
      <xdr:spPr>
        <a:xfrm>
          <a:off x="4686300" y="5132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41897</xdr:rowOff>
    </xdr:from>
    <xdr:to>
      <xdr:col>24</xdr:col>
      <xdr:colOff>152400</xdr:colOff>
      <xdr:row>31</xdr:row>
      <xdr:rowOff>41897</xdr:rowOff>
    </xdr:to>
    <xdr:cxnSp macro="">
      <xdr:nvCxnSpPr>
        <xdr:cNvPr id="60" name="直線コネクタ 59"/>
        <xdr:cNvCxnSpPr/>
      </xdr:nvCxnSpPr>
      <xdr:spPr>
        <a:xfrm>
          <a:off x="4546600" y="5356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26822</xdr:rowOff>
    </xdr:from>
    <xdr:to>
      <xdr:col>24</xdr:col>
      <xdr:colOff>63500</xdr:colOff>
      <xdr:row>37</xdr:row>
      <xdr:rowOff>81686</xdr:rowOff>
    </xdr:to>
    <xdr:cxnSp macro="">
      <xdr:nvCxnSpPr>
        <xdr:cNvPr id="61" name="直線コネクタ 60"/>
        <xdr:cNvCxnSpPr/>
      </xdr:nvCxnSpPr>
      <xdr:spPr>
        <a:xfrm flipV="1">
          <a:off x="3797300" y="6370472"/>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74960</xdr:rowOff>
    </xdr:from>
    <xdr:ext cx="534377" cy="259045"/>
    <xdr:sp macro="" textlink="">
      <xdr:nvSpPr>
        <xdr:cNvPr id="62" name="人件費平均値テキスト"/>
        <xdr:cNvSpPr txBox="1"/>
      </xdr:nvSpPr>
      <xdr:spPr>
        <a:xfrm>
          <a:off x="4686300" y="6075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52083</xdr:rowOff>
    </xdr:from>
    <xdr:to>
      <xdr:col>24</xdr:col>
      <xdr:colOff>114300</xdr:colOff>
      <xdr:row>36</xdr:row>
      <xdr:rowOff>153683</xdr:rowOff>
    </xdr:to>
    <xdr:sp macro="" textlink="">
      <xdr:nvSpPr>
        <xdr:cNvPr id="63" name="フローチャート: 判断 62"/>
        <xdr:cNvSpPr/>
      </xdr:nvSpPr>
      <xdr:spPr>
        <a:xfrm>
          <a:off x="4584700" y="6224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81686</xdr:rowOff>
    </xdr:from>
    <xdr:to>
      <xdr:col>19</xdr:col>
      <xdr:colOff>177800</xdr:colOff>
      <xdr:row>37</xdr:row>
      <xdr:rowOff>131394</xdr:rowOff>
    </xdr:to>
    <xdr:cxnSp macro="">
      <xdr:nvCxnSpPr>
        <xdr:cNvPr id="64" name="直線コネクタ 63"/>
        <xdr:cNvCxnSpPr/>
      </xdr:nvCxnSpPr>
      <xdr:spPr>
        <a:xfrm flipV="1">
          <a:off x="2908300" y="6425336"/>
          <a:ext cx="889000" cy="49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146571</xdr:rowOff>
    </xdr:from>
    <xdr:to>
      <xdr:col>20</xdr:col>
      <xdr:colOff>38100</xdr:colOff>
      <xdr:row>37</xdr:row>
      <xdr:rowOff>76721</xdr:rowOff>
    </xdr:to>
    <xdr:sp macro="" textlink="">
      <xdr:nvSpPr>
        <xdr:cNvPr id="65" name="フローチャート: 判断 64"/>
        <xdr:cNvSpPr/>
      </xdr:nvSpPr>
      <xdr:spPr>
        <a:xfrm>
          <a:off x="3746500" y="631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93248</xdr:rowOff>
    </xdr:from>
    <xdr:ext cx="534377" cy="259045"/>
    <xdr:sp macro="" textlink="">
      <xdr:nvSpPr>
        <xdr:cNvPr id="66" name="テキスト ボックス 65"/>
        <xdr:cNvSpPr txBox="1"/>
      </xdr:nvSpPr>
      <xdr:spPr>
        <a:xfrm>
          <a:off x="3530111" y="6093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121133</xdr:rowOff>
    </xdr:from>
    <xdr:to>
      <xdr:col>15</xdr:col>
      <xdr:colOff>50800</xdr:colOff>
      <xdr:row>37</xdr:row>
      <xdr:rowOff>131394</xdr:rowOff>
    </xdr:to>
    <xdr:cxnSp macro="">
      <xdr:nvCxnSpPr>
        <xdr:cNvPr id="67" name="直線コネクタ 66"/>
        <xdr:cNvCxnSpPr/>
      </xdr:nvCxnSpPr>
      <xdr:spPr>
        <a:xfrm>
          <a:off x="2019300" y="6464783"/>
          <a:ext cx="889000" cy="10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166941</xdr:rowOff>
    </xdr:from>
    <xdr:to>
      <xdr:col>15</xdr:col>
      <xdr:colOff>101600</xdr:colOff>
      <xdr:row>37</xdr:row>
      <xdr:rowOff>97091</xdr:rowOff>
    </xdr:to>
    <xdr:sp macro="" textlink="">
      <xdr:nvSpPr>
        <xdr:cNvPr id="68" name="フローチャート: 判断 67"/>
        <xdr:cNvSpPr/>
      </xdr:nvSpPr>
      <xdr:spPr>
        <a:xfrm>
          <a:off x="2857500" y="633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113618</xdr:rowOff>
    </xdr:from>
    <xdr:ext cx="534377" cy="259045"/>
    <xdr:sp macro="" textlink="">
      <xdr:nvSpPr>
        <xdr:cNvPr id="69" name="テキスト ボックス 68"/>
        <xdr:cNvSpPr txBox="1"/>
      </xdr:nvSpPr>
      <xdr:spPr>
        <a:xfrm>
          <a:off x="2641111" y="6114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121133</xdr:rowOff>
    </xdr:from>
    <xdr:to>
      <xdr:col>10</xdr:col>
      <xdr:colOff>114300</xdr:colOff>
      <xdr:row>37</xdr:row>
      <xdr:rowOff>127673</xdr:rowOff>
    </xdr:to>
    <xdr:cxnSp macro="">
      <xdr:nvCxnSpPr>
        <xdr:cNvPr id="70" name="直線コネクタ 69"/>
        <xdr:cNvCxnSpPr/>
      </xdr:nvCxnSpPr>
      <xdr:spPr>
        <a:xfrm flipV="1">
          <a:off x="1130300" y="6464783"/>
          <a:ext cx="889000" cy="6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10160</xdr:rowOff>
    </xdr:from>
    <xdr:to>
      <xdr:col>10</xdr:col>
      <xdr:colOff>165100</xdr:colOff>
      <xdr:row>37</xdr:row>
      <xdr:rowOff>111760</xdr:rowOff>
    </xdr:to>
    <xdr:sp macro="" textlink="">
      <xdr:nvSpPr>
        <xdr:cNvPr id="71" name="フローチャート: 判断 70"/>
        <xdr:cNvSpPr/>
      </xdr:nvSpPr>
      <xdr:spPr>
        <a:xfrm>
          <a:off x="19685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128287</xdr:rowOff>
    </xdr:from>
    <xdr:ext cx="534377" cy="259045"/>
    <xdr:sp macro="" textlink="">
      <xdr:nvSpPr>
        <xdr:cNvPr id="72" name="テキスト ボックス 71"/>
        <xdr:cNvSpPr txBox="1"/>
      </xdr:nvSpPr>
      <xdr:spPr>
        <a:xfrm>
          <a:off x="1752111" y="6129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30518</xdr:rowOff>
    </xdr:from>
    <xdr:to>
      <xdr:col>6</xdr:col>
      <xdr:colOff>38100</xdr:colOff>
      <xdr:row>38</xdr:row>
      <xdr:rowOff>132118</xdr:rowOff>
    </xdr:to>
    <xdr:sp macro="" textlink="">
      <xdr:nvSpPr>
        <xdr:cNvPr id="73" name="フローチャート: 判断 72"/>
        <xdr:cNvSpPr/>
      </xdr:nvSpPr>
      <xdr:spPr>
        <a:xfrm>
          <a:off x="1079500" y="6545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123245</xdr:rowOff>
    </xdr:from>
    <xdr:ext cx="534377" cy="259045"/>
    <xdr:sp macro="" textlink="">
      <xdr:nvSpPr>
        <xdr:cNvPr id="74" name="テキスト ボックス 73"/>
        <xdr:cNvSpPr txBox="1"/>
      </xdr:nvSpPr>
      <xdr:spPr>
        <a:xfrm>
          <a:off x="863111" y="6638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147472</xdr:rowOff>
    </xdr:from>
    <xdr:to>
      <xdr:col>24</xdr:col>
      <xdr:colOff>114300</xdr:colOff>
      <xdr:row>37</xdr:row>
      <xdr:rowOff>77622</xdr:rowOff>
    </xdr:to>
    <xdr:sp macro="" textlink="">
      <xdr:nvSpPr>
        <xdr:cNvPr id="80" name="楕円 79"/>
        <xdr:cNvSpPr/>
      </xdr:nvSpPr>
      <xdr:spPr>
        <a:xfrm>
          <a:off x="4584700" y="631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125899</xdr:rowOff>
    </xdr:from>
    <xdr:ext cx="534377" cy="259045"/>
    <xdr:sp macro="" textlink="">
      <xdr:nvSpPr>
        <xdr:cNvPr id="81" name="人件費該当値テキスト"/>
        <xdr:cNvSpPr txBox="1"/>
      </xdr:nvSpPr>
      <xdr:spPr>
        <a:xfrm>
          <a:off x="4686300" y="6298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30886</xdr:rowOff>
    </xdr:from>
    <xdr:to>
      <xdr:col>20</xdr:col>
      <xdr:colOff>38100</xdr:colOff>
      <xdr:row>37</xdr:row>
      <xdr:rowOff>132486</xdr:rowOff>
    </xdr:to>
    <xdr:sp macro="" textlink="">
      <xdr:nvSpPr>
        <xdr:cNvPr id="82" name="楕円 81"/>
        <xdr:cNvSpPr/>
      </xdr:nvSpPr>
      <xdr:spPr>
        <a:xfrm>
          <a:off x="3746500" y="637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123613</xdr:rowOff>
    </xdr:from>
    <xdr:ext cx="534377" cy="259045"/>
    <xdr:sp macro="" textlink="">
      <xdr:nvSpPr>
        <xdr:cNvPr id="83" name="テキスト ボックス 82"/>
        <xdr:cNvSpPr txBox="1"/>
      </xdr:nvSpPr>
      <xdr:spPr>
        <a:xfrm>
          <a:off x="3530111" y="6467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80594</xdr:rowOff>
    </xdr:from>
    <xdr:to>
      <xdr:col>15</xdr:col>
      <xdr:colOff>101600</xdr:colOff>
      <xdr:row>38</xdr:row>
      <xdr:rowOff>10744</xdr:rowOff>
    </xdr:to>
    <xdr:sp macro="" textlink="">
      <xdr:nvSpPr>
        <xdr:cNvPr id="84" name="楕円 83"/>
        <xdr:cNvSpPr/>
      </xdr:nvSpPr>
      <xdr:spPr>
        <a:xfrm>
          <a:off x="2857500" y="642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1871</xdr:rowOff>
    </xdr:from>
    <xdr:ext cx="534377" cy="259045"/>
    <xdr:sp macro="" textlink="">
      <xdr:nvSpPr>
        <xdr:cNvPr id="85" name="テキスト ボックス 84"/>
        <xdr:cNvSpPr txBox="1"/>
      </xdr:nvSpPr>
      <xdr:spPr>
        <a:xfrm>
          <a:off x="2641111" y="651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70333</xdr:rowOff>
    </xdr:from>
    <xdr:to>
      <xdr:col>10</xdr:col>
      <xdr:colOff>165100</xdr:colOff>
      <xdr:row>38</xdr:row>
      <xdr:rowOff>482</xdr:rowOff>
    </xdr:to>
    <xdr:sp macro="" textlink="">
      <xdr:nvSpPr>
        <xdr:cNvPr id="86" name="楕円 85"/>
        <xdr:cNvSpPr/>
      </xdr:nvSpPr>
      <xdr:spPr>
        <a:xfrm>
          <a:off x="1968500" y="641398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163060</xdr:rowOff>
    </xdr:from>
    <xdr:ext cx="534377" cy="259045"/>
    <xdr:sp macro="" textlink="">
      <xdr:nvSpPr>
        <xdr:cNvPr id="87" name="テキスト ボックス 86"/>
        <xdr:cNvSpPr txBox="1"/>
      </xdr:nvSpPr>
      <xdr:spPr>
        <a:xfrm>
          <a:off x="1752111" y="6506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76873</xdr:rowOff>
    </xdr:from>
    <xdr:to>
      <xdr:col>6</xdr:col>
      <xdr:colOff>38100</xdr:colOff>
      <xdr:row>38</xdr:row>
      <xdr:rowOff>7023</xdr:rowOff>
    </xdr:to>
    <xdr:sp macro="" textlink="">
      <xdr:nvSpPr>
        <xdr:cNvPr id="88" name="楕円 87"/>
        <xdr:cNvSpPr/>
      </xdr:nvSpPr>
      <xdr:spPr>
        <a:xfrm>
          <a:off x="1079500" y="6420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23550</xdr:rowOff>
    </xdr:from>
    <xdr:ext cx="534377" cy="259045"/>
    <xdr:sp macro="" textlink="">
      <xdr:nvSpPr>
        <xdr:cNvPr id="89" name="テキスト ボックス 88"/>
        <xdr:cNvSpPr txBox="1"/>
      </xdr:nvSpPr>
      <xdr:spPr>
        <a:xfrm>
          <a:off x="863111" y="6195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6" name="テキスト ボックス 105"/>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8" name="テキスト ボックス 107"/>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44114</xdr:rowOff>
    </xdr:from>
    <xdr:to>
      <xdr:col>24</xdr:col>
      <xdr:colOff>62865</xdr:colOff>
      <xdr:row>59</xdr:row>
      <xdr:rowOff>67996</xdr:rowOff>
    </xdr:to>
    <xdr:cxnSp macro="">
      <xdr:nvCxnSpPr>
        <xdr:cNvPr id="112" name="直線コネクタ 111"/>
        <xdr:cNvCxnSpPr/>
      </xdr:nvCxnSpPr>
      <xdr:spPr>
        <a:xfrm flipV="1">
          <a:off x="4633595" y="8616614"/>
          <a:ext cx="1270" cy="1566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71823</xdr:rowOff>
    </xdr:from>
    <xdr:ext cx="534377" cy="259045"/>
    <xdr:sp macro="" textlink="">
      <xdr:nvSpPr>
        <xdr:cNvPr id="113" name="物件費最小値テキスト"/>
        <xdr:cNvSpPr txBox="1"/>
      </xdr:nvSpPr>
      <xdr:spPr>
        <a:xfrm>
          <a:off x="4686300" y="10187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67996</xdr:rowOff>
    </xdr:from>
    <xdr:to>
      <xdr:col>24</xdr:col>
      <xdr:colOff>152400</xdr:colOff>
      <xdr:row>59</xdr:row>
      <xdr:rowOff>67996</xdr:rowOff>
    </xdr:to>
    <xdr:cxnSp macro="">
      <xdr:nvCxnSpPr>
        <xdr:cNvPr id="114" name="直線コネクタ 113"/>
        <xdr:cNvCxnSpPr/>
      </xdr:nvCxnSpPr>
      <xdr:spPr>
        <a:xfrm>
          <a:off x="4546600" y="10183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162241</xdr:rowOff>
    </xdr:from>
    <xdr:ext cx="599010" cy="259045"/>
    <xdr:sp macro="" textlink="">
      <xdr:nvSpPr>
        <xdr:cNvPr id="115" name="物件費最大値テキスト"/>
        <xdr:cNvSpPr txBox="1"/>
      </xdr:nvSpPr>
      <xdr:spPr>
        <a:xfrm>
          <a:off x="4686300" y="8391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44114</xdr:rowOff>
    </xdr:from>
    <xdr:to>
      <xdr:col>24</xdr:col>
      <xdr:colOff>152400</xdr:colOff>
      <xdr:row>50</xdr:row>
      <xdr:rowOff>44114</xdr:rowOff>
    </xdr:to>
    <xdr:cxnSp macro="">
      <xdr:nvCxnSpPr>
        <xdr:cNvPr id="116" name="直線コネクタ 115"/>
        <xdr:cNvCxnSpPr/>
      </xdr:nvCxnSpPr>
      <xdr:spPr>
        <a:xfrm>
          <a:off x="4546600" y="861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112496</xdr:rowOff>
    </xdr:from>
    <xdr:to>
      <xdr:col>24</xdr:col>
      <xdr:colOff>63500</xdr:colOff>
      <xdr:row>58</xdr:row>
      <xdr:rowOff>22078</xdr:rowOff>
    </xdr:to>
    <xdr:cxnSp macro="">
      <xdr:nvCxnSpPr>
        <xdr:cNvPr id="117" name="直線コネクタ 116"/>
        <xdr:cNvCxnSpPr/>
      </xdr:nvCxnSpPr>
      <xdr:spPr>
        <a:xfrm flipV="1">
          <a:off x="3797300" y="9885146"/>
          <a:ext cx="838200" cy="81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29618</xdr:rowOff>
    </xdr:from>
    <xdr:ext cx="534377" cy="259045"/>
    <xdr:sp macro="" textlink="">
      <xdr:nvSpPr>
        <xdr:cNvPr id="118" name="物件費平均値テキスト"/>
        <xdr:cNvSpPr txBox="1"/>
      </xdr:nvSpPr>
      <xdr:spPr>
        <a:xfrm>
          <a:off x="4686300" y="94593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6741</xdr:rowOff>
    </xdr:from>
    <xdr:to>
      <xdr:col>24</xdr:col>
      <xdr:colOff>114300</xdr:colOff>
      <xdr:row>56</xdr:row>
      <xdr:rowOff>108341</xdr:rowOff>
    </xdr:to>
    <xdr:sp macro="" textlink="">
      <xdr:nvSpPr>
        <xdr:cNvPr id="119" name="フローチャート: 判断 118"/>
        <xdr:cNvSpPr/>
      </xdr:nvSpPr>
      <xdr:spPr>
        <a:xfrm>
          <a:off x="4584700" y="960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146055</xdr:rowOff>
    </xdr:from>
    <xdr:to>
      <xdr:col>19</xdr:col>
      <xdr:colOff>177800</xdr:colOff>
      <xdr:row>58</xdr:row>
      <xdr:rowOff>22078</xdr:rowOff>
    </xdr:to>
    <xdr:cxnSp macro="">
      <xdr:nvCxnSpPr>
        <xdr:cNvPr id="120" name="直線コネクタ 119"/>
        <xdr:cNvCxnSpPr/>
      </xdr:nvCxnSpPr>
      <xdr:spPr>
        <a:xfrm>
          <a:off x="2908300" y="9918705"/>
          <a:ext cx="889000" cy="47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61163</xdr:rowOff>
    </xdr:from>
    <xdr:to>
      <xdr:col>20</xdr:col>
      <xdr:colOff>38100</xdr:colOff>
      <xdr:row>56</xdr:row>
      <xdr:rowOff>162763</xdr:rowOff>
    </xdr:to>
    <xdr:sp macro="" textlink="">
      <xdr:nvSpPr>
        <xdr:cNvPr id="121" name="フローチャート: 判断 120"/>
        <xdr:cNvSpPr/>
      </xdr:nvSpPr>
      <xdr:spPr>
        <a:xfrm>
          <a:off x="3746500" y="966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7840</xdr:rowOff>
    </xdr:from>
    <xdr:ext cx="534377" cy="259045"/>
    <xdr:sp macro="" textlink="">
      <xdr:nvSpPr>
        <xdr:cNvPr id="122" name="テキスト ボックス 121"/>
        <xdr:cNvSpPr txBox="1"/>
      </xdr:nvSpPr>
      <xdr:spPr>
        <a:xfrm>
          <a:off x="3530111" y="9437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129200</xdr:rowOff>
    </xdr:from>
    <xdr:to>
      <xdr:col>15</xdr:col>
      <xdr:colOff>50800</xdr:colOff>
      <xdr:row>57</xdr:row>
      <xdr:rowOff>146055</xdr:rowOff>
    </xdr:to>
    <xdr:cxnSp macro="">
      <xdr:nvCxnSpPr>
        <xdr:cNvPr id="123" name="直線コネクタ 122"/>
        <xdr:cNvCxnSpPr/>
      </xdr:nvCxnSpPr>
      <xdr:spPr>
        <a:xfrm>
          <a:off x="2019300" y="9901850"/>
          <a:ext cx="889000" cy="16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54473</xdr:rowOff>
    </xdr:from>
    <xdr:to>
      <xdr:col>15</xdr:col>
      <xdr:colOff>101600</xdr:colOff>
      <xdr:row>56</xdr:row>
      <xdr:rowOff>156073</xdr:rowOff>
    </xdr:to>
    <xdr:sp macro="" textlink="">
      <xdr:nvSpPr>
        <xdr:cNvPr id="124" name="フローチャート: 判断 123"/>
        <xdr:cNvSpPr/>
      </xdr:nvSpPr>
      <xdr:spPr>
        <a:xfrm>
          <a:off x="2857500" y="9655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1150</xdr:rowOff>
    </xdr:from>
    <xdr:ext cx="534377" cy="259045"/>
    <xdr:sp macro="" textlink="">
      <xdr:nvSpPr>
        <xdr:cNvPr id="125" name="テキスト ボックス 124"/>
        <xdr:cNvSpPr txBox="1"/>
      </xdr:nvSpPr>
      <xdr:spPr>
        <a:xfrm>
          <a:off x="2641111" y="9430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129200</xdr:rowOff>
    </xdr:from>
    <xdr:to>
      <xdr:col>10</xdr:col>
      <xdr:colOff>114300</xdr:colOff>
      <xdr:row>58</xdr:row>
      <xdr:rowOff>95916</xdr:rowOff>
    </xdr:to>
    <xdr:cxnSp macro="">
      <xdr:nvCxnSpPr>
        <xdr:cNvPr id="126" name="直線コネクタ 125"/>
        <xdr:cNvCxnSpPr/>
      </xdr:nvCxnSpPr>
      <xdr:spPr>
        <a:xfrm flipV="1">
          <a:off x="1130300" y="9901850"/>
          <a:ext cx="889000" cy="138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107538</xdr:rowOff>
    </xdr:from>
    <xdr:to>
      <xdr:col>10</xdr:col>
      <xdr:colOff>165100</xdr:colOff>
      <xdr:row>57</xdr:row>
      <xdr:rowOff>37688</xdr:rowOff>
    </xdr:to>
    <xdr:sp macro="" textlink="">
      <xdr:nvSpPr>
        <xdr:cNvPr id="127" name="フローチャート: 判断 126"/>
        <xdr:cNvSpPr/>
      </xdr:nvSpPr>
      <xdr:spPr>
        <a:xfrm>
          <a:off x="1968500" y="970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54215</xdr:rowOff>
    </xdr:from>
    <xdr:ext cx="534377" cy="259045"/>
    <xdr:sp macro="" textlink="">
      <xdr:nvSpPr>
        <xdr:cNvPr id="128" name="テキスト ボックス 127"/>
        <xdr:cNvSpPr txBox="1"/>
      </xdr:nvSpPr>
      <xdr:spPr>
        <a:xfrm>
          <a:off x="1752111" y="9483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170754</xdr:rowOff>
    </xdr:from>
    <xdr:to>
      <xdr:col>6</xdr:col>
      <xdr:colOff>38100</xdr:colOff>
      <xdr:row>58</xdr:row>
      <xdr:rowOff>100904</xdr:rowOff>
    </xdr:to>
    <xdr:sp macro="" textlink="">
      <xdr:nvSpPr>
        <xdr:cNvPr id="129" name="フローチャート: 判断 128"/>
        <xdr:cNvSpPr/>
      </xdr:nvSpPr>
      <xdr:spPr>
        <a:xfrm>
          <a:off x="1079500" y="9943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117431</xdr:rowOff>
    </xdr:from>
    <xdr:ext cx="534377" cy="259045"/>
    <xdr:sp macro="" textlink="">
      <xdr:nvSpPr>
        <xdr:cNvPr id="130" name="テキスト ボックス 129"/>
        <xdr:cNvSpPr txBox="1"/>
      </xdr:nvSpPr>
      <xdr:spPr>
        <a:xfrm>
          <a:off x="863111" y="9718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61696</xdr:rowOff>
    </xdr:from>
    <xdr:to>
      <xdr:col>24</xdr:col>
      <xdr:colOff>114300</xdr:colOff>
      <xdr:row>57</xdr:row>
      <xdr:rowOff>163296</xdr:rowOff>
    </xdr:to>
    <xdr:sp macro="" textlink="">
      <xdr:nvSpPr>
        <xdr:cNvPr id="136" name="楕円 135"/>
        <xdr:cNvSpPr/>
      </xdr:nvSpPr>
      <xdr:spPr>
        <a:xfrm>
          <a:off x="4584700" y="9834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40123</xdr:rowOff>
    </xdr:from>
    <xdr:ext cx="534377" cy="259045"/>
    <xdr:sp macro="" textlink="">
      <xdr:nvSpPr>
        <xdr:cNvPr id="137" name="物件費該当値テキスト"/>
        <xdr:cNvSpPr txBox="1"/>
      </xdr:nvSpPr>
      <xdr:spPr>
        <a:xfrm>
          <a:off x="4686300" y="9812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142728</xdr:rowOff>
    </xdr:from>
    <xdr:to>
      <xdr:col>20</xdr:col>
      <xdr:colOff>38100</xdr:colOff>
      <xdr:row>58</xdr:row>
      <xdr:rowOff>72878</xdr:rowOff>
    </xdr:to>
    <xdr:sp macro="" textlink="">
      <xdr:nvSpPr>
        <xdr:cNvPr id="138" name="楕円 137"/>
        <xdr:cNvSpPr/>
      </xdr:nvSpPr>
      <xdr:spPr>
        <a:xfrm>
          <a:off x="3746500" y="9915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64005</xdr:rowOff>
    </xdr:from>
    <xdr:ext cx="534377" cy="259045"/>
    <xdr:sp macro="" textlink="">
      <xdr:nvSpPr>
        <xdr:cNvPr id="139" name="テキスト ボックス 138"/>
        <xdr:cNvSpPr txBox="1"/>
      </xdr:nvSpPr>
      <xdr:spPr>
        <a:xfrm>
          <a:off x="3530111" y="10008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95255</xdr:rowOff>
    </xdr:from>
    <xdr:to>
      <xdr:col>15</xdr:col>
      <xdr:colOff>101600</xdr:colOff>
      <xdr:row>58</xdr:row>
      <xdr:rowOff>25405</xdr:rowOff>
    </xdr:to>
    <xdr:sp macro="" textlink="">
      <xdr:nvSpPr>
        <xdr:cNvPr id="140" name="楕円 139"/>
        <xdr:cNvSpPr/>
      </xdr:nvSpPr>
      <xdr:spPr>
        <a:xfrm>
          <a:off x="2857500" y="9867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16532</xdr:rowOff>
    </xdr:from>
    <xdr:ext cx="534377" cy="259045"/>
    <xdr:sp macro="" textlink="">
      <xdr:nvSpPr>
        <xdr:cNvPr id="141" name="テキスト ボックス 140"/>
        <xdr:cNvSpPr txBox="1"/>
      </xdr:nvSpPr>
      <xdr:spPr>
        <a:xfrm>
          <a:off x="2641111" y="9960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78400</xdr:rowOff>
    </xdr:from>
    <xdr:to>
      <xdr:col>10</xdr:col>
      <xdr:colOff>165100</xdr:colOff>
      <xdr:row>58</xdr:row>
      <xdr:rowOff>8550</xdr:rowOff>
    </xdr:to>
    <xdr:sp macro="" textlink="">
      <xdr:nvSpPr>
        <xdr:cNvPr id="142" name="楕円 141"/>
        <xdr:cNvSpPr/>
      </xdr:nvSpPr>
      <xdr:spPr>
        <a:xfrm>
          <a:off x="1968500" y="985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171127</xdr:rowOff>
    </xdr:from>
    <xdr:ext cx="534377" cy="259045"/>
    <xdr:sp macro="" textlink="">
      <xdr:nvSpPr>
        <xdr:cNvPr id="143" name="テキスト ボックス 142"/>
        <xdr:cNvSpPr txBox="1"/>
      </xdr:nvSpPr>
      <xdr:spPr>
        <a:xfrm>
          <a:off x="1752111" y="9943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45116</xdr:rowOff>
    </xdr:from>
    <xdr:to>
      <xdr:col>6</xdr:col>
      <xdr:colOff>38100</xdr:colOff>
      <xdr:row>58</xdr:row>
      <xdr:rowOff>146716</xdr:rowOff>
    </xdr:to>
    <xdr:sp macro="" textlink="">
      <xdr:nvSpPr>
        <xdr:cNvPr id="144" name="楕円 143"/>
        <xdr:cNvSpPr/>
      </xdr:nvSpPr>
      <xdr:spPr>
        <a:xfrm>
          <a:off x="1079500" y="998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137843</xdr:rowOff>
    </xdr:from>
    <xdr:ext cx="534377" cy="259045"/>
    <xdr:sp macro="" textlink="">
      <xdr:nvSpPr>
        <xdr:cNvPr id="145" name="テキスト ボックス 144"/>
        <xdr:cNvSpPr txBox="1"/>
      </xdr:nvSpPr>
      <xdr:spPr>
        <a:xfrm>
          <a:off x="863111" y="10081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7" name="テキスト ボックス 166"/>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59820</xdr:rowOff>
    </xdr:from>
    <xdr:to>
      <xdr:col>24</xdr:col>
      <xdr:colOff>62865</xdr:colOff>
      <xdr:row>79</xdr:row>
      <xdr:rowOff>37026</xdr:rowOff>
    </xdr:to>
    <xdr:cxnSp macro="">
      <xdr:nvCxnSpPr>
        <xdr:cNvPr id="171" name="直線コネクタ 170"/>
        <xdr:cNvCxnSpPr/>
      </xdr:nvCxnSpPr>
      <xdr:spPr>
        <a:xfrm flipV="1">
          <a:off x="4633595" y="12232770"/>
          <a:ext cx="1270" cy="134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40853</xdr:rowOff>
    </xdr:from>
    <xdr:ext cx="469744" cy="259045"/>
    <xdr:sp macro="" textlink="">
      <xdr:nvSpPr>
        <xdr:cNvPr id="172" name="維持補修費最小値テキスト"/>
        <xdr:cNvSpPr txBox="1"/>
      </xdr:nvSpPr>
      <xdr:spPr>
        <a:xfrm>
          <a:off x="4686300" y="13585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37026</xdr:rowOff>
    </xdr:from>
    <xdr:to>
      <xdr:col>24</xdr:col>
      <xdr:colOff>152400</xdr:colOff>
      <xdr:row>79</xdr:row>
      <xdr:rowOff>37026</xdr:rowOff>
    </xdr:to>
    <xdr:cxnSp macro="">
      <xdr:nvCxnSpPr>
        <xdr:cNvPr id="173" name="直線コネクタ 172"/>
        <xdr:cNvCxnSpPr/>
      </xdr:nvCxnSpPr>
      <xdr:spPr>
        <a:xfrm>
          <a:off x="4546600" y="1358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6497</xdr:rowOff>
    </xdr:from>
    <xdr:ext cx="534377" cy="259045"/>
    <xdr:sp macro="" textlink="">
      <xdr:nvSpPr>
        <xdr:cNvPr id="174" name="維持補修費最大値テキスト"/>
        <xdr:cNvSpPr txBox="1"/>
      </xdr:nvSpPr>
      <xdr:spPr>
        <a:xfrm>
          <a:off x="4686300" y="12007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59820</xdr:rowOff>
    </xdr:from>
    <xdr:to>
      <xdr:col>24</xdr:col>
      <xdr:colOff>152400</xdr:colOff>
      <xdr:row>71</xdr:row>
      <xdr:rowOff>59820</xdr:rowOff>
    </xdr:to>
    <xdr:cxnSp macro="">
      <xdr:nvCxnSpPr>
        <xdr:cNvPr id="175" name="直線コネクタ 174"/>
        <xdr:cNvCxnSpPr/>
      </xdr:nvCxnSpPr>
      <xdr:spPr>
        <a:xfrm>
          <a:off x="4546600" y="12232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121021</xdr:rowOff>
    </xdr:from>
    <xdr:to>
      <xdr:col>24</xdr:col>
      <xdr:colOff>63500</xdr:colOff>
      <xdr:row>78</xdr:row>
      <xdr:rowOff>125952</xdr:rowOff>
    </xdr:to>
    <xdr:cxnSp macro="">
      <xdr:nvCxnSpPr>
        <xdr:cNvPr id="176" name="直線コネクタ 175"/>
        <xdr:cNvCxnSpPr/>
      </xdr:nvCxnSpPr>
      <xdr:spPr>
        <a:xfrm>
          <a:off x="3797300" y="13494121"/>
          <a:ext cx="838200" cy="4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93783</xdr:rowOff>
    </xdr:from>
    <xdr:ext cx="469744" cy="259045"/>
    <xdr:sp macro="" textlink="">
      <xdr:nvSpPr>
        <xdr:cNvPr id="177" name="維持補修費平均値テキスト"/>
        <xdr:cNvSpPr txBox="1"/>
      </xdr:nvSpPr>
      <xdr:spPr>
        <a:xfrm>
          <a:off x="4686300" y="131239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70906</xdr:rowOff>
    </xdr:from>
    <xdr:to>
      <xdr:col>24</xdr:col>
      <xdr:colOff>114300</xdr:colOff>
      <xdr:row>78</xdr:row>
      <xdr:rowOff>1056</xdr:rowOff>
    </xdr:to>
    <xdr:sp macro="" textlink="">
      <xdr:nvSpPr>
        <xdr:cNvPr id="178" name="フローチャート: 判断 177"/>
        <xdr:cNvSpPr/>
      </xdr:nvSpPr>
      <xdr:spPr>
        <a:xfrm>
          <a:off x="4584700" y="1327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35491</xdr:rowOff>
    </xdr:from>
    <xdr:to>
      <xdr:col>19</xdr:col>
      <xdr:colOff>177800</xdr:colOff>
      <xdr:row>78</xdr:row>
      <xdr:rowOff>121021</xdr:rowOff>
    </xdr:to>
    <xdr:cxnSp macro="">
      <xdr:nvCxnSpPr>
        <xdr:cNvPr id="179" name="直線コネクタ 178"/>
        <xdr:cNvCxnSpPr/>
      </xdr:nvCxnSpPr>
      <xdr:spPr>
        <a:xfrm>
          <a:off x="2908300" y="13408591"/>
          <a:ext cx="889000" cy="85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115058</xdr:rowOff>
    </xdr:from>
    <xdr:to>
      <xdr:col>20</xdr:col>
      <xdr:colOff>38100</xdr:colOff>
      <xdr:row>78</xdr:row>
      <xdr:rowOff>45208</xdr:rowOff>
    </xdr:to>
    <xdr:sp macro="" textlink="">
      <xdr:nvSpPr>
        <xdr:cNvPr id="180" name="フローチャート: 判断 179"/>
        <xdr:cNvSpPr/>
      </xdr:nvSpPr>
      <xdr:spPr>
        <a:xfrm>
          <a:off x="3746500" y="1331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61735</xdr:rowOff>
    </xdr:from>
    <xdr:ext cx="469744" cy="259045"/>
    <xdr:sp macro="" textlink="">
      <xdr:nvSpPr>
        <xdr:cNvPr id="181" name="テキスト ボックス 180"/>
        <xdr:cNvSpPr txBox="1"/>
      </xdr:nvSpPr>
      <xdr:spPr>
        <a:xfrm>
          <a:off x="3562428" y="13091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29776</xdr:rowOff>
    </xdr:from>
    <xdr:to>
      <xdr:col>15</xdr:col>
      <xdr:colOff>50800</xdr:colOff>
      <xdr:row>78</xdr:row>
      <xdr:rowOff>35491</xdr:rowOff>
    </xdr:to>
    <xdr:cxnSp macro="">
      <xdr:nvCxnSpPr>
        <xdr:cNvPr id="182" name="直線コネクタ 181"/>
        <xdr:cNvCxnSpPr/>
      </xdr:nvCxnSpPr>
      <xdr:spPr>
        <a:xfrm>
          <a:off x="2019300" y="13402876"/>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97521</xdr:rowOff>
    </xdr:from>
    <xdr:to>
      <xdr:col>15</xdr:col>
      <xdr:colOff>101600</xdr:colOff>
      <xdr:row>78</xdr:row>
      <xdr:rowOff>27671</xdr:rowOff>
    </xdr:to>
    <xdr:sp macro="" textlink="">
      <xdr:nvSpPr>
        <xdr:cNvPr id="183" name="フローチャート: 判断 182"/>
        <xdr:cNvSpPr/>
      </xdr:nvSpPr>
      <xdr:spPr>
        <a:xfrm>
          <a:off x="2857500" y="1329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44198</xdr:rowOff>
    </xdr:from>
    <xdr:ext cx="469744" cy="259045"/>
    <xdr:sp macro="" textlink="">
      <xdr:nvSpPr>
        <xdr:cNvPr id="184" name="テキスト ボックス 183"/>
        <xdr:cNvSpPr txBox="1"/>
      </xdr:nvSpPr>
      <xdr:spPr>
        <a:xfrm>
          <a:off x="2673428" y="13074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6491</xdr:rowOff>
    </xdr:from>
    <xdr:to>
      <xdr:col>10</xdr:col>
      <xdr:colOff>114300</xdr:colOff>
      <xdr:row>78</xdr:row>
      <xdr:rowOff>29776</xdr:rowOff>
    </xdr:to>
    <xdr:cxnSp macro="">
      <xdr:nvCxnSpPr>
        <xdr:cNvPr id="185" name="直線コネクタ 184"/>
        <xdr:cNvCxnSpPr/>
      </xdr:nvCxnSpPr>
      <xdr:spPr>
        <a:xfrm>
          <a:off x="1130300" y="13208141"/>
          <a:ext cx="889000" cy="194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89357</xdr:rowOff>
    </xdr:from>
    <xdr:to>
      <xdr:col>10</xdr:col>
      <xdr:colOff>165100</xdr:colOff>
      <xdr:row>78</xdr:row>
      <xdr:rowOff>19507</xdr:rowOff>
    </xdr:to>
    <xdr:sp macro="" textlink="">
      <xdr:nvSpPr>
        <xdr:cNvPr id="186" name="フローチャート: 判断 185"/>
        <xdr:cNvSpPr/>
      </xdr:nvSpPr>
      <xdr:spPr>
        <a:xfrm>
          <a:off x="1968500" y="13291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36034</xdr:rowOff>
    </xdr:from>
    <xdr:ext cx="469744" cy="259045"/>
    <xdr:sp macro="" textlink="">
      <xdr:nvSpPr>
        <xdr:cNvPr id="187" name="テキスト ボックス 186"/>
        <xdr:cNvSpPr txBox="1"/>
      </xdr:nvSpPr>
      <xdr:spPr>
        <a:xfrm>
          <a:off x="1784428" y="13066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60195</xdr:rowOff>
    </xdr:from>
    <xdr:to>
      <xdr:col>6</xdr:col>
      <xdr:colOff>38100</xdr:colOff>
      <xdr:row>78</xdr:row>
      <xdr:rowOff>161795</xdr:rowOff>
    </xdr:to>
    <xdr:sp macro="" textlink="">
      <xdr:nvSpPr>
        <xdr:cNvPr id="188" name="フローチャート: 判断 187"/>
        <xdr:cNvSpPr/>
      </xdr:nvSpPr>
      <xdr:spPr>
        <a:xfrm>
          <a:off x="1079500" y="1343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152922</xdr:rowOff>
    </xdr:from>
    <xdr:ext cx="469744" cy="259045"/>
    <xdr:sp macro="" textlink="">
      <xdr:nvSpPr>
        <xdr:cNvPr id="189" name="テキスト ボックス 188"/>
        <xdr:cNvSpPr txBox="1"/>
      </xdr:nvSpPr>
      <xdr:spPr>
        <a:xfrm>
          <a:off x="895428" y="13526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75152</xdr:rowOff>
    </xdr:from>
    <xdr:to>
      <xdr:col>24</xdr:col>
      <xdr:colOff>114300</xdr:colOff>
      <xdr:row>79</xdr:row>
      <xdr:rowOff>5302</xdr:rowOff>
    </xdr:to>
    <xdr:sp macro="" textlink="">
      <xdr:nvSpPr>
        <xdr:cNvPr id="195" name="楕円 194"/>
        <xdr:cNvSpPr/>
      </xdr:nvSpPr>
      <xdr:spPr>
        <a:xfrm>
          <a:off x="4584700" y="1344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161529</xdr:rowOff>
    </xdr:from>
    <xdr:ext cx="469744" cy="259045"/>
    <xdr:sp macro="" textlink="">
      <xdr:nvSpPr>
        <xdr:cNvPr id="196" name="維持補修費該当値テキスト"/>
        <xdr:cNvSpPr txBox="1"/>
      </xdr:nvSpPr>
      <xdr:spPr>
        <a:xfrm>
          <a:off x="4686300" y="1336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70221</xdr:rowOff>
    </xdr:from>
    <xdr:to>
      <xdr:col>20</xdr:col>
      <xdr:colOff>38100</xdr:colOff>
      <xdr:row>79</xdr:row>
      <xdr:rowOff>371</xdr:rowOff>
    </xdr:to>
    <xdr:sp macro="" textlink="">
      <xdr:nvSpPr>
        <xdr:cNvPr id="197" name="楕円 196"/>
        <xdr:cNvSpPr/>
      </xdr:nvSpPr>
      <xdr:spPr>
        <a:xfrm>
          <a:off x="3746500" y="13443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162948</xdr:rowOff>
    </xdr:from>
    <xdr:ext cx="469744" cy="259045"/>
    <xdr:sp macro="" textlink="">
      <xdr:nvSpPr>
        <xdr:cNvPr id="198" name="テキスト ボックス 197"/>
        <xdr:cNvSpPr txBox="1"/>
      </xdr:nvSpPr>
      <xdr:spPr>
        <a:xfrm>
          <a:off x="3562428" y="135360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156141</xdr:rowOff>
    </xdr:from>
    <xdr:to>
      <xdr:col>15</xdr:col>
      <xdr:colOff>101600</xdr:colOff>
      <xdr:row>78</xdr:row>
      <xdr:rowOff>86291</xdr:rowOff>
    </xdr:to>
    <xdr:sp macro="" textlink="">
      <xdr:nvSpPr>
        <xdr:cNvPr id="199" name="楕円 198"/>
        <xdr:cNvSpPr/>
      </xdr:nvSpPr>
      <xdr:spPr>
        <a:xfrm>
          <a:off x="2857500" y="13357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77418</xdr:rowOff>
    </xdr:from>
    <xdr:ext cx="469744" cy="259045"/>
    <xdr:sp macro="" textlink="">
      <xdr:nvSpPr>
        <xdr:cNvPr id="200" name="テキスト ボックス 199"/>
        <xdr:cNvSpPr txBox="1"/>
      </xdr:nvSpPr>
      <xdr:spPr>
        <a:xfrm>
          <a:off x="2673428" y="13450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150426</xdr:rowOff>
    </xdr:from>
    <xdr:to>
      <xdr:col>10</xdr:col>
      <xdr:colOff>165100</xdr:colOff>
      <xdr:row>78</xdr:row>
      <xdr:rowOff>80576</xdr:rowOff>
    </xdr:to>
    <xdr:sp macro="" textlink="">
      <xdr:nvSpPr>
        <xdr:cNvPr id="201" name="楕円 200"/>
        <xdr:cNvSpPr/>
      </xdr:nvSpPr>
      <xdr:spPr>
        <a:xfrm>
          <a:off x="1968500" y="1335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71703</xdr:rowOff>
    </xdr:from>
    <xdr:ext cx="469744" cy="259045"/>
    <xdr:sp macro="" textlink="">
      <xdr:nvSpPr>
        <xdr:cNvPr id="202" name="テキスト ボックス 201"/>
        <xdr:cNvSpPr txBox="1"/>
      </xdr:nvSpPr>
      <xdr:spPr>
        <a:xfrm>
          <a:off x="1784428" y="13444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127141</xdr:rowOff>
    </xdr:from>
    <xdr:to>
      <xdr:col>6</xdr:col>
      <xdr:colOff>38100</xdr:colOff>
      <xdr:row>77</xdr:row>
      <xdr:rowOff>57291</xdr:rowOff>
    </xdr:to>
    <xdr:sp macro="" textlink="">
      <xdr:nvSpPr>
        <xdr:cNvPr id="203" name="楕円 202"/>
        <xdr:cNvSpPr/>
      </xdr:nvSpPr>
      <xdr:spPr>
        <a:xfrm>
          <a:off x="1079500" y="13157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73819</xdr:rowOff>
    </xdr:from>
    <xdr:ext cx="534377" cy="259045"/>
    <xdr:sp macro="" textlink="">
      <xdr:nvSpPr>
        <xdr:cNvPr id="204" name="テキスト ボックス 203"/>
        <xdr:cNvSpPr txBox="1"/>
      </xdr:nvSpPr>
      <xdr:spPr>
        <a:xfrm>
          <a:off x="863111" y="12932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119,191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68461</xdr:rowOff>
    </xdr:from>
    <xdr:to>
      <xdr:col>24</xdr:col>
      <xdr:colOff>62865</xdr:colOff>
      <xdr:row>98</xdr:row>
      <xdr:rowOff>38187</xdr:rowOff>
    </xdr:to>
    <xdr:cxnSp macro="">
      <xdr:nvCxnSpPr>
        <xdr:cNvPr id="229" name="直線コネクタ 228"/>
        <xdr:cNvCxnSpPr/>
      </xdr:nvCxnSpPr>
      <xdr:spPr>
        <a:xfrm flipV="1">
          <a:off x="4633595" y="15670411"/>
          <a:ext cx="1270" cy="1169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42014</xdr:rowOff>
    </xdr:from>
    <xdr:ext cx="534377" cy="259045"/>
    <xdr:sp macro="" textlink="">
      <xdr:nvSpPr>
        <xdr:cNvPr id="230" name="扶助費最小値テキスト"/>
        <xdr:cNvSpPr txBox="1"/>
      </xdr:nvSpPr>
      <xdr:spPr>
        <a:xfrm>
          <a:off x="4686300" y="16844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38187</xdr:rowOff>
    </xdr:from>
    <xdr:to>
      <xdr:col>24</xdr:col>
      <xdr:colOff>152400</xdr:colOff>
      <xdr:row>98</xdr:row>
      <xdr:rowOff>38187</xdr:rowOff>
    </xdr:to>
    <xdr:cxnSp macro="">
      <xdr:nvCxnSpPr>
        <xdr:cNvPr id="231" name="直線コネクタ 230"/>
        <xdr:cNvCxnSpPr/>
      </xdr:nvCxnSpPr>
      <xdr:spPr>
        <a:xfrm>
          <a:off x="4546600" y="16840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15138</xdr:rowOff>
    </xdr:from>
    <xdr:ext cx="599010" cy="259045"/>
    <xdr:sp macro="" textlink="">
      <xdr:nvSpPr>
        <xdr:cNvPr id="232" name="扶助費最大値テキスト"/>
        <xdr:cNvSpPr txBox="1"/>
      </xdr:nvSpPr>
      <xdr:spPr>
        <a:xfrm>
          <a:off x="4686300" y="15445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68461</xdr:rowOff>
    </xdr:from>
    <xdr:to>
      <xdr:col>24</xdr:col>
      <xdr:colOff>152400</xdr:colOff>
      <xdr:row>91</xdr:row>
      <xdr:rowOff>68461</xdr:rowOff>
    </xdr:to>
    <xdr:cxnSp macro="">
      <xdr:nvCxnSpPr>
        <xdr:cNvPr id="233" name="直線コネクタ 232"/>
        <xdr:cNvCxnSpPr/>
      </xdr:nvCxnSpPr>
      <xdr:spPr>
        <a:xfrm>
          <a:off x="4546600" y="15670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11052</xdr:rowOff>
    </xdr:from>
    <xdr:to>
      <xdr:col>24</xdr:col>
      <xdr:colOff>63500</xdr:colOff>
      <xdr:row>96</xdr:row>
      <xdr:rowOff>112968</xdr:rowOff>
    </xdr:to>
    <xdr:cxnSp macro="">
      <xdr:nvCxnSpPr>
        <xdr:cNvPr id="234" name="直線コネクタ 233"/>
        <xdr:cNvCxnSpPr/>
      </xdr:nvCxnSpPr>
      <xdr:spPr>
        <a:xfrm flipV="1">
          <a:off x="3797300" y="16470252"/>
          <a:ext cx="838200" cy="101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109035</xdr:rowOff>
    </xdr:from>
    <xdr:ext cx="599010" cy="259045"/>
    <xdr:sp macro="" textlink="">
      <xdr:nvSpPr>
        <xdr:cNvPr id="235" name="扶助費平均値テキスト"/>
        <xdr:cNvSpPr txBox="1"/>
      </xdr:nvSpPr>
      <xdr:spPr>
        <a:xfrm>
          <a:off x="4686300" y="162253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86158</xdr:rowOff>
    </xdr:from>
    <xdr:to>
      <xdr:col>24</xdr:col>
      <xdr:colOff>114300</xdr:colOff>
      <xdr:row>96</xdr:row>
      <xdr:rowOff>16308</xdr:rowOff>
    </xdr:to>
    <xdr:sp macro="" textlink="">
      <xdr:nvSpPr>
        <xdr:cNvPr id="236" name="フローチャート: 判断 235"/>
        <xdr:cNvSpPr/>
      </xdr:nvSpPr>
      <xdr:spPr>
        <a:xfrm>
          <a:off x="4584700" y="16373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112968</xdr:rowOff>
    </xdr:from>
    <xdr:to>
      <xdr:col>19</xdr:col>
      <xdr:colOff>177800</xdr:colOff>
      <xdr:row>97</xdr:row>
      <xdr:rowOff>9162</xdr:rowOff>
    </xdr:to>
    <xdr:cxnSp macro="">
      <xdr:nvCxnSpPr>
        <xdr:cNvPr id="237" name="直線コネクタ 236"/>
        <xdr:cNvCxnSpPr/>
      </xdr:nvCxnSpPr>
      <xdr:spPr>
        <a:xfrm flipV="1">
          <a:off x="2908300" y="16572168"/>
          <a:ext cx="889000" cy="67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137592</xdr:rowOff>
    </xdr:from>
    <xdr:to>
      <xdr:col>20</xdr:col>
      <xdr:colOff>38100</xdr:colOff>
      <xdr:row>96</xdr:row>
      <xdr:rowOff>67742</xdr:rowOff>
    </xdr:to>
    <xdr:sp macro="" textlink="">
      <xdr:nvSpPr>
        <xdr:cNvPr id="238" name="フローチャート: 判断 237"/>
        <xdr:cNvSpPr/>
      </xdr:nvSpPr>
      <xdr:spPr>
        <a:xfrm>
          <a:off x="3746500" y="1642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84269</xdr:rowOff>
    </xdr:from>
    <xdr:ext cx="599010" cy="259045"/>
    <xdr:sp macro="" textlink="">
      <xdr:nvSpPr>
        <xdr:cNvPr id="239" name="テキスト ボックス 238"/>
        <xdr:cNvSpPr txBox="1"/>
      </xdr:nvSpPr>
      <xdr:spPr>
        <a:xfrm>
          <a:off x="3497795" y="16200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98675</xdr:rowOff>
    </xdr:from>
    <xdr:to>
      <xdr:col>15</xdr:col>
      <xdr:colOff>50800</xdr:colOff>
      <xdr:row>97</xdr:row>
      <xdr:rowOff>9162</xdr:rowOff>
    </xdr:to>
    <xdr:cxnSp macro="">
      <xdr:nvCxnSpPr>
        <xdr:cNvPr id="240" name="直線コネクタ 239"/>
        <xdr:cNvCxnSpPr/>
      </xdr:nvCxnSpPr>
      <xdr:spPr>
        <a:xfrm>
          <a:off x="2019300" y="16557875"/>
          <a:ext cx="889000" cy="81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44095</xdr:rowOff>
    </xdr:from>
    <xdr:to>
      <xdr:col>15</xdr:col>
      <xdr:colOff>101600</xdr:colOff>
      <xdr:row>96</xdr:row>
      <xdr:rowOff>145695</xdr:rowOff>
    </xdr:to>
    <xdr:sp macro="" textlink="">
      <xdr:nvSpPr>
        <xdr:cNvPr id="241" name="フローチャート: 判断 240"/>
        <xdr:cNvSpPr/>
      </xdr:nvSpPr>
      <xdr:spPr>
        <a:xfrm>
          <a:off x="2857500" y="1650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162222</xdr:rowOff>
    </xdr:from>
    <xdr:ext cx="599010" cy="259045"/>
    <xdr:sp macro="" textlink="">
      <xdr:nvSpPr>
        <xdr:cNvPr id="242" name="テキスト ボックス 241"/>
        <xdr:cNvSpPr txBox="1"/>
      </xdr:nvSpPr>
      <xdr:spPr>
        <a:xfrm>
          <a:off x="2608795" y="162785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98675</xdr:rowOff>
    </xdr:from>
    <xdr:to>
      <xdr:col>10</xdr:col>
      <xdr:colOff>114300</xdr:colOff>
      <xdr:row>97</xdr:row>
      <xdr:rowOff>93790</xdr:rowOff>
    </xdr:to>
    <xdr:cxnSp macro="">
      <xdr:nvCxnSpPr>
        <xdr:cNvPr id="243" name="直線コネクタ 242"/>
        <xdr:cNvCxnSpPr/>
      </xdr:nvCxnSpPr>
      <xdr:spPr>
        <a:xfrm flipV="1">
          <a:off x="1130300" y="16557875"/>
          <a:ext cx="889000" cy="166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117232</xdr:rowOff>
    </xdr:from>
    <xdr:to>
      <xdr:col>10</xdr:col>
      <xdr:colOff>165100</xdr:colOff>
      <xdr:row>96</xdr:row>
      <xdr:rowOff>47382</xdr:rowOff>
    </xdr:to>
    <xdr:sp macro="" textlink="">
      <xdr:nvSpPr>
        <xdr:cNvPr id="244" name="フローチャート: 判断 243"/>
        <xdr:cNvSpPr/>
      </xdr:nvSpPr>
      <xdr:spPr>
        <a:xfrm>
          <a:off x="1968500" y="164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63909</xdr:rowOff>
    </xdr:from>
    <xdr:ext cx="599010" cy="259045"/>
    <xdr:sp macro="" textlink="">
      <xdr:nvSpPr>
        <xdr:cNvPr id="245" name="テキスト ボックス 244"/>
        <xdr:cNvSpPr txBox="1"/>
      </xdr:nvSpPr>
      <xdr:spPr>
        <a:xfrm>
          <a:off x="1719795" y="16180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50510</xdr:rowOff>
    </xdr:from>
    <xdr:to>
      <xdr:col>6</xdr:col>
      <xdr:colOff>38100</xdr:colOff>
      <xdr:row>97</xdr:row>
      <xdr:rowOff>152110</xdr:rowOff>
    </xdr:to>
    <xdr:sp macro="" textlink="">
      <xdr:nvSpPr>
        <xdr:cNvPr id="246" name="フローチャート: 判断 245"/>
        <xdr:cNvSpPr/>
      </xdr:nvSpPr>
      <xdr:spPr>
        <a:xfrm>
          <a:off x="1079500" y="1668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143237</xdr:rowOff>
    </xdr:from>
    <xdr:ext cx="534377" cy="259045"/>
    <xdr:sp macro="" textlink="">
      <xdr:nvSpPr>
        <xdr:cNvPr id="247" name="テキスト ボックス 246"/>
        <xdr:cNvSpPr txBox="1"/>
      </xdr:nvSpPr>
      <xdr:spPr>
        <a:xfrm>
          <a:off x="863111" y="16773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131702</xdr:rowOff>
    </xdr:from>
    <xdr:to>
      <xdr:col>24</xdr:col>
      <xdr:colOff>114300</xdr:colOff>
      <xdr:row>96</xdr:row>
      <xdr:rowOff>61852</xdr:rowOff>
    </xdr:to>
    <xdr:sp macro="" textlink="">
      <xdr:nvSpPr>
        <xdr:cNvPr id="253" name="楕円 252"/>
        <xdr:cNvSpPr/>
      </xdr:nvSpPr>
      <xdr:spPr>
        <a:xfrm>
          <a:off x="4584700" y="16419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110129</xdr:rowOff>
    </xdr:from>
    <xdr:ext cx="599010" cy="259045"/>
    <xdr:sp macro="" textlink="">
      <xdr:nvSpPr>
        <xdr:cNvPr id="254" name="扶助費該当値テキスト"/>
        <xdr:cNvSpPr txBox="1"/>
      </xdr:nvSpPr>
      <xdr:spPr>
        <a:xfrm>
          <a:off x="4686300" y="16397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62168</xdr:rowOff>
    </xdr:from>
    <xdr:to>
      <xdr:col>20</xdr:col>
      <xdr:colOff>38100</xdr:colOff>
      <xdr:row>96</xdr:row>
      <xdr:rowOff>163768</xdr:rowOff>
    </xdr:to>
    <xdr:sp macro="" textlink="">
      <xdr:nvSpPr>
        <xdr:cNvPr id="255" name="楕円 254"/>
        <xdr:cNvSpPr/>
      </xdr:nvSpPr>
      <xdr:spPr>
        <a:xfrm>
          <a:off x="3746500" y="16521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154895</xdr:rowOff>
    </xdr:from>
    <xdr:ext cx="599010" cy="259045"/>
    <xdr:sp macro="" textlink="">
      <xdr:nvSpPr>
        <xdr:cNvPr id="256" name="テキスト ボックス 255"/>
        <xdr:cNvSpPr txBox="1"/>
      </xdr:nvSpPr>
      <xdr:spPr>
        <a:xfrm>
          <a:off x="3497795" y="16614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129812</xdr:rowOff>
    </xdr:from>
    <xdr:to>
      <xdr:col>15</xdr:col>
      <xdr:colOff>101600</xdr:colOff>
      <xdr:row>97</xdr:row>
      <xdr:rowOff>59962</xdr:rowOff>
    </xdr:to>
    <xdr:sp macro="" textlink="">
      <xdr:nvSpPr>
        <xdr:cNvPr id="257" name="楕円 256"/>
        <xdr:cNvSpPr/>
      </xdr:nvSpPr>
      <xdr:spPr>
        <a:xfrm>
          <a:off x="2857500" y="16589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51089</xdr:rowOff>
    </xdr:from>
    <xdr:ext cx="534377" cy="259045"/>
    <xdr:sp macro="" textlink="">
      <xdr:nvSpPr>
        <xdr:cNvPr id="258" name="テキスト ボックス 257"/>
        <xdr:cNvSpPr txBox="1"/>
      </xdr:nvSpPr>
      <xdr:spPr>
        <a:xfrm>
          <a:off x="2641111" y="16681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47875</xdr:rowOff>
    </xdr:from>
    <xdr:to>
      <xdr:col>10</xdr:col>
      <xdr:colOff>165100</xdr:colOff>
      <xdr:row>96</xdr:row>
      <xdr:rowOff>149475</xdr:rowOff>
    </xdr:to>
    <xdr:sp macro="" textlink="">
      <xdr:nvSpPr>
        <xdr:cNvPr id="259" name="楕円 258"/>
        <xdr:cNvSpPr/>
      </xdr:nvSpPr>
      <xdr:spPr>
        <a:xfrm>
          <a:off x="1968500" y="16507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140602</xdr:rowOff>
    </xdr:from>
    <xdr:ext cx="599010" cy="259045"/>
    <xdr:sp macro="" textlink="">
      <xdr:nvSpPr>
        <xdr:cNvPr id="260" name="テキスト ボックス 259"/>
        <xdr:cNvSpPr txBox="1"/>
      </xdr:nvSpPr>
      <xdr:spPr>
        <a:xfrm>
          <a:off x="1719795" y="16599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42990</xdr:rowOff>
    </xdr:from>
    <xdr:to>
      <xdr:col>6</xdr:col>
      <xdr:colOff>38100</xdr:colOff>
      <xdr:row>97</xdr:row>
      <xdr:rowOff>144590</xdr:rowOff>
    </xdr:to>
    <xdr:sp macro="" textlink="">
      <xdr:nvSpPr>
        <xdr:cNvPr id="261" name="楕円 260"/>
        <xdr:cNvSpPr/>
      </xdr:nvSpPr>
      <xdr:spPr>
        <a:xfrm>
          <a:off x="1079500" y="1667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161117</xdr:rowOff>
    </xdr:from>
    <xdr:ext cx="534377" cy="259045"/>
    <xdr:sp macro="" textlink="">
      <xdr:nvSpPr>
        <xdr:cNvPr id="262" name="テキスト ボックス 261"/>
        <xdr:cNvSpPr txBox="1"/>
      </xdr:nvSpPr>
      <xdr:spPr>
        <a:xfrm>
          <a:off x="863111" y="16448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4" name="直線コネクタ 273"/>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5" name="テキスト ボックス 274"/>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6" name="直線コネクタ 275"/>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7" name="テキスト ボックス 276"/>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8" name="直線コネクタ 277"/>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79" name="テキスト ボックス 278"/>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0" name="直線コネクタ 279"/>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1" name="テキスト ボックス 280"/>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2" name="直線コネクタ 281"/>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3" name="テキスト ボックス 282"/>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4" name="直線コネクタ 283"/>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5" name="テキスト ボックス 284"/>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7" name="テキスト ボックス 28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35730</xdr:rowOff>
    </xdr:from>
    <xdr:to>
      <xdr:col>54</xdr:col>
      <xdr:colOff>189865</xdr:colOff>
      <xdr:row>39</xdr:row>
      <xdr:rowOff>82006</xdr:rowOff>
    </xdr:to>
    <xdr:cxnSp macro="">
      <xdr:nvCxnSpPr>
        <xdr:cNvPr id="289" name="直線コネクタ 288"/>
        <xdr:cNvCxnSpPr/>
      </xdr:nvCxnSpPr>
      <xdr:spPr>
        <a:xfrm flipV="1">
          <a:off x="10475595" y="5350680"/>
          <a:ext cx="1270" cy="1417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85833</xdr:rowOff>
    </xdr:from>
    <xdr:ext cx="534377" cy="259045"/>
    <xdr:sp macro="" textlink="">
      <xdr:nvSpPr>
        <xdr:cNvPr id="290" name="補助費等最小値テキスト"/>
        <xdr:cNvSpPr txBox="1"/>
      </xdr:nvSpPr>
      <xdr:spPr>
        <a:xfrm>
          <a:off x="10528300" y="6772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82006</xdr:rowOff>
    </xdr:from>
    <xdr:to>
      <xdr:col>55</xdr:col>
      <xdr:colOff>88900</xdr:colOff>
      <xdr:row>39</xdr:row>
      <xdr:rowOff>82006</xdr:rowOff>
    </xdr:to>
    <xdr:cxnSp macro="">
      <xdr:nvCxnSpPr>
        <xdr:cNvPr id="291" name="直線コネクタ 290"/>
        <xdr:cNvCxnSpPr/>
      </xdr:nvCxnSpPr>
      <xdr:spPr>
        <a:xfrm>
          <a:off x="10388600" y="6768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153857</xdr:rowOff>
    </xdr:from>
    <xdr:ext cx="599010" cy="259045"/>
    <xdr:sp macro="" textlink="">
      <xdr:nvSpPr>
        <xdr:cNvPr id="292" name="補助費等最大値テキスト"/>
        <xdr:cNvSpPr txBox="1"/>
      </xdr:nvSpPr>
      <xdr:spPr>
        <a:xfrm>
          <a:off x="10528300" y="5125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35730</xdr:rowOff>
    </xdr:from>
    <xdr:to>
      <xdr:col>55</xdr:col>
      <xdr:colOff>88900</xdr:colOff>
      <xdr:row>31</xdr:row>
      <xdr:rowOff>35730</xdr:rowOff>
    </xdr:to>
    <xdr:cxnSp macro="">
      <xdr:nvCxnSpPr>
        <xdr:cNvPr id="293" name="直線コネクタ 292"/>
        <xdr:cNvCxnSpPr/>
      </xdr:nvCxnSpPr>
      <xdr:spPr>
        <a:xfrm>
          <a:off x="10388600" y="5350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3095</xdr:rowOff>
    </xdr:from>
    <xdr:to>
      <xdr:col>55</xdr:col>
      <xdr:colOff>0</xdr:colOff>
      <xdr:row>36</xdr:row>
      <xdr:rowOff>6883</xdr:rowOff>
    </xdr:to>
    <xdr:cxnSp macro="">
      <xdr:nvCxnSpPr>
        <xdr:cNvPr id="294" name="直線コネクタ 293"/>
        <xdr:cNvCxnSpPr/>
      </xdr:nvCxnSpPr>
      <xdr:spPr>
        <a:xfrm>
          <a:off x="9639300" y="6175295"/>
          <a:ext cx="838200" cy="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157885</xdr:rowOff>
    </xdr:from>
    <xdr:ext cx="534377" cy="259045"/>
    <xdr:sp macro="" textlink="">
      <xdr:nvSpPr>
        <xdr:cNvPr id="295" name="補助費等平均値テキスト"/>
        <xdr:cNvSpPr txBox="1"/>
      </xdr:nvSpPr>
      <xdr:spPr>
        <a:xfrm>
          <a:off x="10528300" y="6158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8008</xdr:rowOff>
    </xdr:from>
    <xdr:to>
      <xdr:col>55</xdr:col>
      <xdr:colOff>50800</xdr:colOff>
      <xdr:row>36</xdr:row>
      <xdr:rowOff>109608</xdr:rowOff>
    </xdr:to>
    <xdr:sp macro="" textlink="">
      <xdr:nvSpPr>
        <xdr:cNvPr id="296" name="フローチャート: 判断 295"/>
        <xdr:cNvSpPr/>
      </xdr:nvSpPr>
      <xdr:spPr>
        <a:xfrm>
          <a:off x="10426700" y="618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3095</xdr:rowOff>
    </xdr:from>
    <xdr:to>
      <xdr:col>50</xdr:col>
      <xdr:colOff>114300</xdr:colOff>
      <xdr:row>36</xdr:row>
      <xdr:rowOff>8680</xdr:rowOff>
    </xdr:to>
    <xdr:cxnSp macro="">
      <xdr:nvCxnSpPr>
        <xdr:cNvPr id="297" name="直線コネクタ 296"/>
        <xdr:cNvCxnSpPr/>
      </xdr:nvCxnSpPr>
      <xdr:spPr>
        <a:xfrm flipV="1">
          <a:off x="8750300" y="6175295"/>
          <a:ext cx="889000" cy="5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4731</xdr:rowOff>
    </xdr:from>
    <xdr:to>
      <xdr:col>50</xdr:col>
      <xdr:colOff>165100</xdr:colOff>
      <xdr:row>36</xdr:row>
      <xdr:rowOff>106331</xdr:rowOff>
    </xdr:to>
    <xdr:sp macro="" textlink="">
      <xdr:nvSpPr>
        <xdr:cNvPr id="298" name="フローチャート: 判断 297"/>
        <xdr:cNvSpPr/>
      </xdr:nvSpPr>
      <xdr:spPr>
        <a:xfrm>
          <a:off x="9588500" y="6176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97458</xdr:rowOff>
    </xdr:from>
    <xdr:ext cx="534377" cy="259045"/>
    <xdr:sp macro="" textlink="">
      <xdr:nvSpPr>
        <xdr:cNvPr id="299" name="テキスト ボックス 298"/>
        <xdr:cNvSpPr txBox="1"/>
      </xdr:nvSpPr>
      <xdr:spPr>
        <a:xfrm>
          <a:off x="9372111" y="6269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8680</xdr:rowOff>
    </xdr:from>
    <xdr:to>
      <xdr:col>45</xdr:col>
      <xdr:colOff>177800</xdr:colOff>
      <xdr:row>36</xdr:row>
      <xdr:rowOff>126844</xdr:rowOff>
    </xdr:to>
    <xdr:cxnSp macro="">
      <xdr:nvCxnSpPr>
        <xdr:cNvPr id="300" name="直線コネクタ 299"/>
        <xdr:cNvCxnSpPr/>
      </xdr:nvCxnSpPr>
      <xdr:spPr>
        <a:xfrm flipV="1">
          <a:off x="7861300" y="6180880"/>
          <a:ext cx="889000" cy="11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9206</xdr:rowOff>
    </xdr:from>
    <xdr:to>
      <xdr:col>46</xdr:col>
      <xdr:colOff>38100</xdr:colOff>
      <xdr:row>36</xdr:row>
      <xdr:rowOff>110806</xdr:rowOff>
    </xdr:to>
    <xdr:sp macro="" textlink="">
      <xdr:nvSpPr>
        <xdr:cNvPr id="301" name="フローチャート: 判断 300"/>
        <xdr:cNvSpPr/>
      </xdr:nvSpPr>
      <xdr:spPr>
        <a:xfrm>
          <a:off x="8699500" y="6181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101933</xdr:rowOff>
    </xdr:from>
    <xdr:ext cx="534377" cy="259045"/>
    <xdr:sp macro="" textlink="">
      <xdr:nvSpPr>
        <xdr:cNvPr id="302" name="テキスト ボックス 301"/>
        <xdr:cNvSpPr txBox="1"/>
      </xdr:nvSpPr>
      <xdr:spPr>
        <a:xfrm>
          <a:off x="8483111" y="6274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38691</xdr:rowOff>
    </xdr:from>
    <xdr:to>
      <xdr:col>41</xdr:col>
      <xdr:colOff>50800</xdr:colOff>
      <xdr:row>36</xdr:row>
      <xdr:rowOff>126844</xdr:rowOff>
    </xdr:to>
    <xdr:cxnSp macro="">
      <xdr:nvCxnSpPr>
        <xdr:cNvPr id="303" name="直線コネクタ 302"/>
        <xdr:cNvCxnSpPr/>
      </xdr:nvCxnSpPr>
      <xdr:spPr>
        <a:xfrm>
          <a:off x="6972300" y="5182191"/>
          <a:ext cx="889000" cy="111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42483</xdr:rowOff>
    </xdr:from>
    <xdr:to>
      <xdr:col>41</xdr:col>
      <xdr:colOff>101600</xdr:colOff>
      <xdr:row>36</xdr:row>
      <xdr:rowOff>144083</xdr:rowOff>
    </xdr:to>
    <xdr:sp macro="" textlink="">
      <xdr:nvSpPr>
        <xdr:cNvPr id="304" name="フローチャート: 判断 303"/>
        <xdr:cNvSpPr/>
      </xdr:nvSpPr>
      <xdr:spPr>
        <a:xfrm>
          <a:off x="7810500" y="6214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160610</xdr:rowOff>
    </xdr:from>
    <xdr:ext cx="534377" cy="259045"/>
    <xdr:sp macro="" textlink="">
      <xdr:nvSpPr>
        <xdr:cNvPr id="305" name="テキスト ボックス 304"/>
        <xdr:cNvSpPr txBox="1"/>
      </xdr:nvSpPr>
      <xdr:spPr>
        <a:xfrm>
          <a:off x="7594111" y="5989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149675</xdr:rowOff>
    </xdr:from>
    <xdr:to>
      <xdr:col>36</xdr:col>
      <xdr:colOff>165100</xdr:colOff>
      <xdr:row>31</xdr:row>
      <xdr:rowOff>79825</xdr:rowOff>
    </xdr:to>
    <xdr:sp macro="" textlink="">
      <xdr:nvSpPr>
        <xdr:cNvPr id="306" name="フローチャート: 判断 305"/>
        <xdr:cNvSpPr/>
      </xdr:nvSpPr>
      <xdr:spPr>
        <a:xfrm>
          <a:off x="6921500" y="5293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70952</xdr:rowOff>
    </xdr:from>
    <xdr:ext cx="599010" cy="259045"/>
    <xdr:sp macro="" textlink="">
      <xdr:nvSpPr>
        <xdr:cNvPr id="307" name="テキスト ボックス 306"/>
        <xdr:cNvSpPr txBox="1"/>
      </xdr:nvSpPr>
      <xdr:spPr>
        <a:xfrm>
          <a:off x="6672795" y="5385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127533</xdr:rowOff>
    </xdr:from>
    <xdr:to>
      <xdr:col>55</xdr:col>
      <xdr:colOff>50800</xdr:colOff>
      <xdr:row>36</xdr:row>
      <xdr:rowOff>57683</xdr:rowOff>
    </xdr:to>
    <xdr:sp macro="" textlink="">
      <xdr:nvSpPr>
        <xdr:cNvPr id="313" name="楕円 312"/>
        <xdr:cNvSpPr/>
      </xdr:nvSpPr>
      <xdr:spPr>
        <a:xfrm>
          <a:off x="10426700" y="6128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150410</xdr:rowOff>
    </xdr:from>
    <xdr:ext cx="534377" cy="259045"/>
    <xdr:sp macro="" textlink="">
      <xdr:nvSpPr>
        <xdr:cNvPr id="314" name="補助費等該当値テキスト"/>
        <xdr:cNvSpPr txBox="1"/>
      </xdr:nvSpPr>
      <xdr:spPr>
        <a:xfrm>
          <a:off x="10528300" y="5979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123745</xdr:rowOff>
    </xdr:from>
    <xdr:to>
      <xdr:col>50</xdr:col>
      <xdr:colOff>165100</xdr:colOff>
      <xdr:row>36</xdr:row>
      <xdr:rowOff>53895</xdr:rowOff>
    </xdr:to>
    <xdr:sp macro="" textlink="">
      <xdr:nvSpPr>
        <xdr:cNvPr id="315" name="楕円 314"/>
        <xdr:cNvSpPr/>
      </xdr:nvSpPr>
      <xdr:spPr>
        <a:xfrm>
          <a:off x="9588500" y="6124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70422</xdr:rowOff>
    </xdr:from>
    <xdr:ext cx="534377" cy="259045"/>
    <xdr:sp macro="" textlink="">
      <xdr:nvSpPr>
        <xdr:cNvPr id="316" name="テキスト ボックス 315"/>
        <xdr:cNvSpPr txBox="1"/>
      </xdr:nvSpPr>
      <xdr:spPr>
        <a:xfrm>
          <a:off x="9372111" y="5899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129330</xdr:rowOff>
    </xdr:from>
    <xdr:to>
      <xdr:col>46</xdr:col>
      <xdr:colOff>38100</xdr:colOff>
      <xdr:row>36</xdr:row>
      <xdr:rowOff>59480</xdr:rowOff>
    </xdr:to>
    <xdr:sp macro="" textlink="">
      <xdr:nvSpPr>
        <xdr:cNvPr id="317" name="楕円 316"/>
        <xdr:cNvSpPr/>
      </xdr:nvSpPr>
      <xdr:spPr>
        <a:xfrm>
          <a:off x="8699500" y="613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76007</xdr:rowOff>
    </xdr:from>
    <xdr:ext cx="534377" cy="259045"/>
    <xdr:sp macro="" textlink="">
      <xdr:nvSpPr>
        <xdr:cNvPr id="318" name="テキスト ボックス 317"/>
        <xdr:cNvSpPr txBox="1"/>
      </xdr:nvSpPr>
      <xdr:spPr>
        <a:xfrm>
          <a:off x="8483111" y="5905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76044</xdr:rowOff>
    </xdr:from>
    <xdr:to>
      <xdr:col>41</xdr:col>
      <xdr:colOff>101600</xdr:colOff>
      <xdr:row>37</xdr:row>
      <xdr:rowOff>6194</xdr:rowOff>
    </xdr:to>
    <xdr:sp macro="" textlink="">
      <xdr:nvSpPr>
        <xdr:cNvPr id="319" name="楕円 318"/>
        <xdr:cNvSpPr/>
      </xdr:nvSpPr>
      <xdr:spPr>
        <a:xfrm>
          <a:off x="7810500" y="6248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168771</xdr:rowOff>
    </xdr:from>
    <xdr:ext cx="534377" cy="259045"/>
    <xdr:sp macro="" textlink="">
      <xdr:nvSpPr>
        <xdr:cNvPr id="320" name="テキスト ボックス 319"/>
        <xdr:cNvSpPr txBox="1"/>
      </xdr:nvSpPr>
      <xdr:spPr>
        <a:xfrm>
          <a:off x="7594111" y="6340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159341</xdr:rowOff>
    </xdr:from>
    <xdr:to>
      <xdr:col>36</xdr:col>
      <xdr:colOff>165100</xdr:colOff>
      <xdr:row>30</xdr:row>
      <xdr:rowOff>89491</xdr:rowOff>
    </xdr:to>
    <xdr:sp macro="" textlink="">
      <xdr:nvSpPr>
        <xdr:cNvPr id="321" name="楕円 320"/>
        <xdr:cNvSpPr/>
      </xdr:nvSpPr>
      <xdr:spPr>
        <a:xfrm>
          <a:off x="6921500" y="5131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106018</xdr:rowOff>
    </xdr:from>
    <xdr:ext cx="599010" cy="259045"/>
    <xdr:sp macro="" textlink="">
      <xdr:nvSpPr>
        <xdr:cNvPr id="322" name="テキスト ボックス 321"/>
        <xdr:cNvSpPr txBox="1"/>
      </xdr:nvSpPr>
      <xdr:spPr>
        <a:xfrm>
          <a:off x="6672795" y="49066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3" name="直線コネクタ 332"/>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4" name="テキスト ボックス 333"/>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5" name="直線コネクタ 334"/>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6" name="テキスト ボックス 335"/>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7" name="直線コネクタ 33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8" name="テキスト ボックス 337"/>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9" name="直線コネクタ 338"/>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40" name="テキスト ボックス 339"/>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1" name="直線コネクタ 340"/>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2" name="テキスト ボックス 341"/>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4" name="テキスト ボックス 343"/>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103337</xdr:rowOff>
    </xdr:from>
    <xdr:to>
      <xdr:col>54</xdr:col>
      <xdr:colOff>189865</xdr:colOff>
      <xdr:row>58</xdr:row>
      <xdr:rowOff>46660</xdr:rowOff>
    </xdr:to>
    <xdr:cxnSp macro="">
      <xdr:nvCxnSpPr>
        <xdr:cNvPr id="346" name="直線コネクタ 345"/>
        <xdr:cNvCxnSpPr/>
      </xdr:nvCxnSpPr>
      <xdr:spPr>
        <a:xfrm flipV="1">
          <a:off x="10475595" y="8847287"/>
          <a:ext cx="1270" cy="1143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50487</xdr:rowOff>
    </xdr:from>
    <xdr:ext cx="534377" cy="259045"/>
    <xdr:sp macro="" textlink="">
      <xdr:nvSpPr>
        <xdr:cNvPr id="347" name="普通建設事業費最小値テキスト"/>
        <xdr:cNvSpPr txBox="1"/>
      </xdr:nvSpPr>
      <xdr:spPr>
        <a:xfrm>
          <a:off x="10528300" y="9994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46660</xdr:rowOff>
    </xdr:from>
    <xdr:to>
      <xdr:col>55</xdr:col>
      <xdr:colOff>88900</xdr:colOff>
      <xdr:row>58</xdr:row>
      <xdr:rowOff>46660</xdr:rowOff>
    </xdr:to>
    <xdr:cxnSp macro="">
      <xdr:nvCxnSpPr>
        <xdr:cNvPr id="348" name="直線コネクタ 347"/>
        <xdr:cNvCxnSpPr/>
      </xdr:nvCxnSpPr>
      <xdr:spPr>
        <a:xfrm>
          <a:off x="10388600" y="9990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50014</xdr:rowOff>
    </xdr:from>
    <xdr:ext cx="599010" cy="259045"/>
    <xdr:sp macro="" textlink="">
      <xdr:nvSpPr>
        <xdr:cNvPr id="349" name="普通建設事業費最大値テキスト"/>
        <xdr:cNvSpPr txBox="1"/>
      </xdr:nvSpPr>
      <xdr:spPr>
        <a:xfrm>
          <a:off x="10528300" y="8622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103337</xdr:rowOff>
    </xdr:from>
    <xdr:to>
      <xdr:col>55</xdr:col>
      <xdr:colOff>88900</xdr:colOff>
      <xdr:row>51</xdr:row>
      <xdr:rowOff>103337</xdr:rowOff>
    </xdr:to>
    <xdr:cxnSp macro="">
      <xdr:nvCxnSpPr>
        <xdr:cNvPr id="350" name="直線コネクタ 349"/>
        <xdr:cNvCxnSpPr/>
      </xdr:nvCxnSpPr>
      <xdr:spPr>
        <a:xfrm>
          <a:off x="10388600" y="8847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35397</xdr:rowOff>
    </xdr:from>
    <xdr:to>
      <xdr:col>55</xdr:col>
      <xdr:colOff>0</xdr:colOff>
      <xdr:row>57</xdr:row>
      <xdr:rowOff>131569</xdr:rowOff>
    </xdr:to>
    <xdr:cxnSp macro="">
      <xdr:nvCxnSpPr>
        <xdr:cNvPr id="351" name="直線コネクタ 350"/>
        <xdr:cNvCxnSpPr/>
      </xdr:nvCxnSpPr>
      <xdr:spPr>
        <a:xfrm flipV="1">
          <a:off x="9639300" y="9808047"/>
          <a:ext cx="838200" cy="9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93946</xdr:rowOff>
    </xdr:from>
    <xdr:ext cx="534377" cy="259045"/>
    <xdr:sp macro="" textlink="">
      <xdr:nvSpPr>
        <xdr:cNvPr id="352" name="普通建設事業費平均値テキスト"/>
        <xdr:cNvSpPr txBox="1"/>
      </xdr:nvSpPr>
      <xdr:spPr>
        <a:xfrm>
          <a:off x="10528300" y="93522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71069</xdr:rowOff>
    </xdr:from>
    <xdr:to>
      <xdr:col>55</xdr:col>
      <xdr:colOff>50800</xdr:colOff>
      <xdr:row>56</xdr:row>
      <xdr:rowOff>1219</xdr:rowOff>
    </xdr:to>
    <xdr:sp macro="" textlink="">
      <xdr:nvSpPr>
        <xdr:cNvPr id="353" name="フローチャート: 判断 352"/>
        <xdr:cNvSpPr/>
      </xdr:nvSpPr>
      <xdr:spPr>
        <a:xfrm>
          <a:off x="10426700" y="950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131569</xdr:rowOff>
    </xdr:from>
    <xdr:to>
      <xdr:col>50</xdr:col>
      <xdr:colOff>114300</xdr:colOff>
      <xdr:row>58</xdr:row>
      <xdr:rowOff>17765</xdr:rowOff>
    </xdr:to>
    <xdr:cxnSp macro="">
      <xdr:nvCxnSpPr>
        <xdr:cNvPr id="354" name="直線コネクタ 353"/>
        <xdr:cNvCxnSpPr/>
      </xdr:nvCxnSpPr>
      <xdr:spPr>
        <a:xfrm flipV="1">
          <a:off x="8750300" y="9904219"/>
          <a:ext cx="889000" cy="57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63594</xdr:rowOff>
    </xdr:from>
    <xdr:to>
      <xdr:col>50</xdr:col>
      <xdr:colOff>165100</xdr:colOff>
      <xdr:row>55</xdr:row>
      <xdr:rowOff>165194</xdr:rowOff>
    </xdr:to>
    <xdr:sp macro="" textlink="">
      <xdr:nvSpPr>
        <xdr:cNvPr id="355" name="フローチャート: 判断 354"/>
        <xdr:cNvSpPr/>
      </xdr:nvSpPr>
      <xdr:spPr>
        <a:xfrm>
          <a:off x="9588500" y="9493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10271</xdr:rowOff>
    </xdr:from>
    <xdr:ext cx="534377" cy="259045"/>
    <xdr:sp macro="" textlink="">
      <xdr:nvSpPr>
        <xdr:cNvPr id="356" name="テキスト ボックス 355"/>
        <xdr:cNvSpPr txBox="1"/>
      </xdr:nvSpPr>
      <xdr:spPr>
        <a:xfrm>
          <a:off x="9372111" y="926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169021</xdr:rowOff>
    </xdr:from>
    <xdr:to>
      <xdr:col>45</xdr:col>
      <xdr:colOff>177800</xdr:colOff>
      <xdr:row>58</xdr:row>
      <xdr:rowOff>17765</xdr:rowOff>
    </xdr:to>
    <xdr:cxnSp macro="">
      <xdr:nvCxnSpPr>
        <xdr:cNvPr id="357" name="直線コネクタ 356"/>
        <xdr:cNvCxnSpPr/>
      </xdr:nvCxnSpPr>
      <xdr:spPr>
        <a:xfrm>
          <a:off x="7861300" y="9941671"/>
          <a:ext cx="889000" cy="20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132280</xdr:rowOff>
    </xdr:from>
    <xdr:to>
      <xdr:col>46</xdr:col>
      <xdr:colOff>38100</xdr:colOff>
      <xdr:row>56</xdr:row>
      <xdr:rowOff>62430</xdr:rowOff>
    </xdr:to>
    <xdr:sp macro="" textlink="">
      <xdr:nvSpPr>
        <xdr:cNvPr id="358" name="フローチャート: 判断 357"/>
        <xdr:cNvSpPr/>
      </xdr:nvSpPr>
      <xdr:spPr>
        <a:xfrm>
          <a:off x="8699500" y="9562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78957</xdr:rowOff>
    </xdr:from>
    <xdr:ext cx="534377" cy="259045"/>
    <xdr:sp macro="" textlink="">
      <xdr:nvSpPr>
        <xdr:cNvPr id="359" name="テキスト ボックス 358"/>
        <xdr:cNvSpPr txBox="1"/>
      </xdr:nvSpPr>
      <xdr:spPr>
        <a:xfrm>
          <a:off x="8483111" y="9337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62487</xdr:rowOff>
    </xdr:from>
    <xdr:to>
      <xdr:col>41</xdr:col>
      <xdr:colOff>50800</xdr:colOff>
      <xdr:row>57</xdr:row>
      <xdr:rowOff>169021</xdr:rowOff>
    </xdr:to>
    <xdr:cxnSp macro="">
      <xdr:nvCxnSpPr>
        <xdr:cNvPr id="360" name="直線コネクタ 359"/>
        <xdr:cNvCxnSpPr/>
      </xdr:nvCxnSpPr>
      <xdr:spPr>
        <a:xfrm>
          <a:off x="6972300" y="9835137"/>
          <a:ext cx="889000" cy="106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131793</xdr:rowOff>
    </xdr:from>
    <xdr:to>
      <xdr:col>41</xdr:col>
      <xdr:colOff>101600</xdr:colOff>
      <xdr:row>56</xdr:row>
      <xdr:rowOff>61943</xdr:rowOff>
    </xdr:to>
    <xdr:sp macro="" textlink="">
      <xdr:nvSpPr>
        <xdr:cNvPr id="361" name="フローチャート: 判断 360"/>
        <xdr:cNvSpPr/>
      </xdr:nvSpPr>
      <xdr:spPr>
        <a:xfrm>
          <a:off x="7810500" y="956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78470</xdr:rowOff>
    </xdr:from>
    <xdr:ext cx="534377" cy="259045"/>
    <xdr:sp macro="" textlink="">
      <xdr:nvSpPr>
        <xdr:cNvPr id="362" name="テキスト ボックス 361"/>
        <xdr:cNvSpPr txBox="1"/>
      </xdr:nvSpPr>
      <xdr:spPr>
        <a:xfrm>
          <a:off x="7594111" y="9336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21753</xdr:rowOff>
    </xdr:from>
    <xdr:to>
      <xdr:col>36</xdr:col>
      <xdr:colOff>165100</xdr:colOff>
      <xdr:row>56</xdr:row>
      <xdr:rowOff>123353</xdr:rowOff>
    </xdr:to>
    <xdr:sp macro="" textlink="">
      <xdr:nvSpPr>
        <xdr:cNvPr id="363" name="フローチャート: 判断 362"/>
        <xdr:cNvSpPr/>
      </xdr:nvSpPr>
      <xdr:spPr>
        <a:xfrm>
          <a:off x="6921500" y="9622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139880</xdr:rowOff>
    </xdr:from>
    <xdr:ext cx="534377" cy="259045"/>
    <xdr:sp macro="" textlink="">
      <xdr:nvSpPr>
        <xdr:cNvPr id="364" name="テキスト ボックス 363"/>
        <xdr:cNvSpPr txBox="1"/>
      </xdr:nvSpPr>
      <xdr:spPr>
        <a:xfrm>
          <a:off x="6705111" y="9398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156047</xdr:rowOff>
    </xdr:from>
    <xdr:to>
      <xdr:col>55</xdr:col>
      <xdr:colOff>50800</xdr:colOff>
      <xdr:row>57</xdr:row>
      <xdr:rowOff>86197</xdr:rowOff>
    </xdr:to>
    <xdr:sp macro="" textlink="">
      <xdr:nvSpPr>
        <xdr:cNvPr id="370" name="楕円 369"/>
        <xdr:cNvSpPr/>
      </xdr:nvSpPr>
      <xdr:spPr>
        <a:xfrm>
          <a:off x="10426700" y="9757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134474</xdr:rowOff>
    </xdr:from>
    <xdr:ext cx="534377" cy="259045"/>
    <xdr:sp macro="" textlink="">
      <xdr:nvSpPr>
        <xdr:cNvPr id="371" name="普通建設事業費該当値テキスト"/>
        <xdr:cNvSpPr txBox="1"/>
      </xdr:nvSpPr>
      <xdr:spPr>
        <a:xfrm>
          <a:off x="10528300" y="9735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80769</xdr:rowOff>
    </xdr:from>
    <xdr:to>
      <xdr:col>50</xdr:col>
      <xdr:colOff>165100</xdr:colOff>
      <xdr:row>58</xdr:row>
      <xdr:rowOff>10919</xdr:rowOff>
    </xdr:to>
    <xdr:sp macro="" textlink="">
      <xdr:nvSpPr>
        <xdr:cNvPr id="372" name="楕円 371"/>
        <xdr:cNvSpPr/>
      </xdr:nvSpPr>
      <xdr:spPr>
        <a:xfrm>
          <a:off x="9588500" y="9853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2046</xdr:rowOff>
    </xdr:from>
    <xdr:ext cx="534377" cy="259045"/>
    <xdr:sp macro="" textlink="">
      <xdr:nvSpPr>
        <xdr:cNvPr id="373" name="テキスト ボックス 372"/>
        <xdr:cNvSpPr txBox="1"/>
      </xdr:nvSpPr>
      <xdr:spPr>
        <a:xfrm>
          <a:off x="9372111" y="9946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138415</xdr:rowOff>
    </xdr:from>
    <xdr:to>
      <xdr:col>46</xdr:col>
      <xdr:colOff>38100</xdr:colOff>
      <xdr:row>58</xdr:row>
      <xdr:rowOff>68565</xdr:rowOff>
    </xdr:to>
    <xdr:sp macro="" textlink="">
      <xdr:nvSpPr>
        <xdr:cNvPr id="374" name="楕円 373"/>
        <xdr:cNvSpPr/>
      </xdr:nvSpPr>
      <xdr:spPr>
        <a:xfrm>
          <a:off x="8699500" y="9911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59692</xdr:rowOff>
    </xdr:from>
    <xdr:ext cx="534377" cy="259045"/>
    <xdr:sp macro="" textlink="">
      <xdr:nvSpPr>
        <xdr:cNvPr id="375" name="テキスト ボックス 374"/>
        <xdr:cNvSpPr txBox="1"/>
      </xdr:nvSpPr>
      <xdr:spPr>
        <a:xfrm>
          <a:off x="8483111" y="10003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118221</xdr:rowOff>
    </xdr:from>
    <xdr:to>
      <xdr:col>41</xdr:col>
      <xdr:colOff>101600</xdr:colOff>
      <xdr:row>58</xdr:row>
      <xdr:rowOff>48371</xdr:rowOff>
    </xdr:to>
    <xdr:sp macro="" textlink="">
      <xdr:nvSpPr>
        <xdr:cNvPr id="376" name="楕円 375"/>
        <xdr:cNvSpPr/>
      </xdr:nvSpPr>
      <xdr:spPr>
        <a:xfrm>
          <a:off x="7810500" y="9890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39498</xdr:rowOff>
    </xdr:from>
    <xdr:ext cx="534377" cy="259045"/>
    <xdr:sp macro="" textlink="">
      <xdr:nvSpPr>
        <xdr:cNvPr id="377" name="テキスト ボックス 376"/>
        <xdr:cNvSpPr txBox="1"/>
      </xdr:nvSpPr>
      <xdr:spPr>
        <a:xfrm>
          <a:off x="7594111" y="9983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11687</xdr:rowOff>
    </xdr:from>
    <xdr:to>
      <xdr:col>36</xdr:col>
      <xdr:colOff>165100</xdr:colOff>
      <xdr:row>57</xdr:row>
      <xdr:rowOff>113287</xdr:rowOff>
    </xdr:to>
    <xdr:sp macro="" textlink="">
      <xdr:nvSpPr>
        <xdr:cNvPr id="378" name="楕円 377"/>
        <xdr:cNvSpPr/>
      </xdr:nvSpPr>
      <xdr:spPr>
        <a:xfrm>
          <a:off x="6921500" y="9784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104414</xdr:rowOff>
    </xdr:from>
    <xdr:ext cx="534377" cy="259045"/>
    <xdr:sp macro="" textlink="">
      <xdr:nvSpPr>
        <xdr:cNvPr id="379" name="テキスト ボックス 378"/>
        <xdr:cNvSpPr txBox="1"/>
      </xdr:nvSpPr>
      <xdr:spPr>
        <a:xfrm>
          <a:off x="6705111" y="9877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3" name="テキスト ボックス 392"/>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5" name="テキスト ボックス 394"/>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7" name="テキスト ボックス 396"/>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9" name="テキスト ボックス 398"/>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13147</xdr:rowOff>
    </xdr:from>
    <xdr:to>
      <xdr:col>54</xdr:col>
      <xdr:colOff>189865</xdr:colOff>
      <xdr:row>78</xdr:row>
      <xdr:rowOff>139700</xdr:rowOff>
    </xdr:to>
    <xdr:cxnSp macro="">
      <xdr:nvCxnSpPr>
        <xdr:cNvPr id="401" name="直線コネクタ 400"/>
        <xdr:cNvCxnSpPr/>
      </xdr:nvCxnSpPr>
      <xdr:spPr>
        <a:xfrm flipV="1">
          <a:off x="10475595" y="12186097"/>
          <a:ext cx="1270" cy="132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2" name="普通建設事業費 （ うち新規整備　）最小値テキスト"/>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3" name="直線コネクタ 402"/>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131274</xdr:rowOff>
    </xdr:from>
    <xdr:ext cx="534377" cy="259045"/>
    <xdr:sp macro="" textlink="">
      <xdr:nvSpPr>
        <xdr:cNvPr id="404" name="普通建設事業費 （ うち新規整備　）最大値テキスト"/>
        <xdr:cNvSpPr txBox="1"/>
      </xdr:nvSpPr>
      <xdr:spPr>
        <a:xfrm>
          <a:off x="10528300" y="11961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13147</xdr:rowOff>
    </xdr:from>
    <xdr:to>
      <xdr:col>55</xdr:col>
      <xdr:colOff>88900</xdr:colOff>
      <xdr:row>71</xdr:row>
      <xdr:rowOff>13147</xdr:rowOff>
    </xdr:to>
    <xdr:cxnSp macro="">
      <xdr:nvCxnSpPr>
        <xdr:cNvPr id="405" name="直線コネクタ 404"/>
        <xdr:cNvCxnSpPr/>
      </xdr:nvCxnSpPr>
      <xdr:spPr>
        <a:xfrm>
          <a:off x="10388600" y="1218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94117</xdr:rowOff>
    </xdr:from>
    <xdr:to>
      <xdr:col>55</xdr:col>
      <xdr:colOff>0</xdr:colOff>
      <xdr:row>78</xdr:row>
      <xdr:rowOff>105730</xdr:rowOff>
    </xdr:to>
    <xdr:cxnSp macro="">
      <xdr:nvCxnSpPr>
        <xdr:cNvPr id="406" name="直線コネクタ 405"/>
        <xdr:cNvCxnSpPr/>
      </xdr:nvCxnSpPr>
      <xdr:spPr>
        <a:xfrm>
          <a:off x="9639300" y="13467217"/>
          <a:ext cx="838200" cy="11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143781</xdr:rowOff>
    </xdr:from>
    <xdr:ext cx="534377" cy="259045"/>
    <xdr:sp macro="" textlink="">
      <xdr:nvSpPr>
        <xdr:cNvPr id="407" name="普通建設事業費 （ うち新規整備　）平均値テキスト"/>
        <xdr:cNvSpPr txBox="1"/>
      </xdr:nvSpPr>
      <xdr:spPr>
        <a:xfrm>
          <a:off x="10528300" y="130025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120904</xdr:rowOff>
    </xdr:from>
    <xdr:to>
      <xdr:col>55</xdr:col>
      <xdr:colOff>50800</xdr:colOff>
      <xdr:row>77</xdr:row>
      <xdr:rowOff>51054</xdr:rowOff>
    </xdr:to>
    <xdr:sp macro="" textlink="">
      <xdr:nvSpPr>
        <xdr:cNvPr id="408" name="フローチャート: 判断 407"/>
        <xdr:cNvSpPr/>
      </xdr:nvSpPr>
      <xdr:spPr>
        <a:xfrm>
          <a:off x="10426700" y="1315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94117</xdr:rowOff>
    </xdr:from>
    <xdr:to>
      <xdr:col>50</xdr:col>
      <xdr:colOff>114300</xdr:colOff>
      <xdr:row>78</xdr:row>
      <xdr:rowOff>113823</xdr:rowOff>
    </xdr:to>
    <xdr:cxnSp macro="">
      <xdr:nvCxnSpPr>
        <xdr:cNvPr id="409" name="直線コネクタ 408"/>
        <xdr:cNvCxnSpPr/>
      </xdr:nvCxnSpPr>
      <xdr:spPr>
        <a:xfrm flipV="1">
          <a:off x="8750300" y="13467217"/>
          <a:ext cx="889000" cy="19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76716</xdr:rowOff>
    </xdr:from>
    <xdr:to>
      <xdr:col>50</xdr:col>
      <xdr:colOff>165100</xdr:colOff>
      <xdr:row>77</xdr:row>
      <xdr:rowOff>6866</xdr:rowOff>
    </xdr:to>
    <xdr:sp macro="" textlink="">
      <xdr:nvSpPr>
        <xdr:cNvPr id="410" name="フローチャート: 判断 409"/>
        <xdr:cNvSpPr/>
      </xdr:nvSpPr>
      <xdr:spPr>
        <a:xfrm>
          <a:off x="9588500" y="1310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23392</xdr:rowOff>
    </xdr:from>
    <xdr:ext cx="534377" cy="259045"/>
    <xdr:sp macro="" textlink="">
      <xdr:nvSpPr>
        <xdr:cNvPr id="411" name="テキスト ボックス 410"/>
        <xdr:cNvSpPr txBox="1"/>
      </xdr:nvSpPr>
      <xdr:spPr>
        <a:xfrm>
          <a:off x="9372111" y="12882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113823</xdr:rowOff>
    </xdr:from>
    <xdr:to>
      <xdr:col>45</xdr:col>
      <xdr:colOff>177800</xdr:colOff>
      <xdr:row>78</xdr:row>
      <xdr:rowOff>114463</xdr:rowOff>
    </xdr:to>
    <xdr:cxnSp macro="">
      <xdr:nvCxnSpPr>
        <xdr:cNvPr id="412" name="直線コネクタ 411"/>
        <xdr:cNvCxnSpPr/>
      </xdr:nvCxnSpPr>
      <xdr:spPr>
        <a:xfrm flipV="1">
          <a:off x="7861300" y="13486923"/>
          <a:ext cx="889000" cy="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51386</xdr:rowOff>
    </xdr:from>
    <xdr:to>
      <xdr:col>46</xdr:col>
      <xdr:colOff>38100</xdr:colOff>
      <xdr:row>76</xdr:row>
      <xdr:rowOff>152986</xdr:rowOff>
    </xdr:to>
    <xdr:sp macro="" textlink="">
      <xdr:nvSpPr>
        <xdr:cNvPr id="413" name="フローチャート: 判断 412"/>
        <xdr:cNvSpPr/>
      </xdr:nvSpPr>
      <xdr:spPr>
        <a:xfrm>
          <a:off x="8699500" y="1308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169514</xdr:rowOff>
    </xdr:from>
    <xdr:ext cx="534377" cy="259045"/>
    <xdr:sp macro="" textlink="">
      <xdr:nvSpPr>
        <xdr:cNvPr id="414" name="テキスト ボックス 413"/>
        <xdr:cNvSpPr txBox="1"/>
      </xdr:nvSpPr>
      <xdr:spPr>
        <a:xfrm>
          <a:off x="8483111" y="1285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82848</xdr:rowOff>
    </xdr:from>
    <xdr:to>
      <xdr:col>41</xdr:col>
      <xdr:colOff>50800</xdr:colOff>
      <xdr:row>78</xdr:row>
      <xdr:rowOff>114463</xdr:rowOff>
    </xdr:to>
    <xdr:cxnSp macro="">
      <xdr:nvCxnSpPr>
        <xdr:cNvPr id="415" name="直線コネクタ 414"/>
        <xdr:cNvCxnSpPr/>
      </xdr:nvCxnSpPr>
      <xdr:spPr>
        <a:xfrm>
          <a:off x="6972300" y="13455948"/>
          <a:ext cx="889000" cy="31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52805</xdr:rowOff>
    </xdr:from>
    <xdr:to>
      <xdr:col>41</xdr:col>
      <xdr:colOff>101600</xdr:colOff>
      <xdr:row>76</xdr:row>
      <xdr:rowOff>154405</xdr:rowOff>
    </xdr:to>
    <xdr:sp macro="" textlink="">
      <xdr:nvSpPr>
        <xdr:cNvPr id="416" name="フローチャート: 判断 415"/>
        <xdr:cNvSpPr/>
      </xdr:nvSpPr>
      <xdr:spPr>
        <a:xfrm>
          <a:off x="7810500" y="1308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170931</xdr:rowOff>
    </xdr:from>
    <xdr:ext cx="534377" cy="259045"/>
    <xdr:sp macro="" textlink="">
      <xdr:nvSpPr>
        <xdr:cNvPr id="417" name="テキスト ボックス 416"/>
        <xdr:cNvSpPr txBox="1"/>
      </xdr:nvSpPr>
      <xdr:spPr>
        <a:xfrm>
          <a:off x="7594111" y="12858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7862</xdr:rowOff>
    </xdr:from>
    <xdr:to>
      <xdr:col>36</xdr:col>
      <xdr:colOff>165100</xdr:colOff>
      <xdr:row>76</xdr:row>
      <xdr:rowOff>109462</xdr:rowOff>
    </xdr:to>
    <xdr:sp macro="" textlink="">
      <xdr:nvSpPr>
        <xdr:cNvPr id="418" name="フローチャート: 判断 417"/>
        <xdr:cNvSpPr/>
      </xdr:nvSpPr>
      <xdr:spPr>
        <a:xfrm>
          <a:off x="6921500" y="13038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125989</xdr:rowOff>
    </xdr:from>
    <xdr:ext cx="534377" cy="259045"/>
    <xdr:sp macro="" textlink="">
      <xdr:nvSpPr>
        <xdr:cNvPr id="419" name="テキスト ボックス 418"/>
        <xdr:cNvSpPr txBox="1"/>
      </xdr:nvSpPr>
      <xdr:spPr>
        <a:xfrm>
          <a:off x="6705111" y="12813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54930</xdr:rowOff>
    </xdr:from>
    <xdr:to>
      <xdr:col>55</xdr:col>
      <xdr:colOff>50800</xdr:colOff>
      <xdr:row>78</xdr:row>
      <xdr:rowOff>156530</xdr:rowOff>
    </xdr:to>
    <xdr:sp macro="" textlink="">
      <xdr:nvSpPr>
        <xdr:cNvPr id="425" name="楕円 424"/>
        <xdr:cNvSpPr/>
      </xdr:nvSpPr>
      <xdr:spPr>
        <a:xfrm>
          <a:off x="10426700" y="13428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141307</xdr:rowOff>
    </xdr:from>
    <xdr:ext cx="469744" cy="259045"/>
    <xdr:sp macro="" textlink="">
      <xdr:nvSpPr>
        <xdr:cNvPr id="426" name="普通建設事業費 （ うち新規整備　）該当値テキスト"/>
        <xdr:cNvSpPr txBox="1"/>
      </xdr:nvSpPr>
      <xdr:spPr>
        <a:xfrm>
          <a:off x="10528300" y="13342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43317</xdr:rowOff>
    </xdr:from>
    <xdr:to>
      <xdr:col>50</xdr:col>
      <xdr:colOff>165100</xdr:colOff>
      <xdr:row>78</xdr:row>
      <xdr:rowOff>144917</xdr:rowOff>
    </xdr:to>
    <xdr:sp macro="" textlink="">
      <xdr:nvSpPr>
        <xdr:cNvPr id="427" name="楕円 426"/>
        <xdr:cNvSpPr/>
      </xdr:nvSpPr>
      <xdr:spPr>
        <a:xfrm>
          <a:off x="9588500" y="13416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136044</xdr:rowOff>
    </xdr:from>
    <xdr:ext cx="469744" cy="259045"/>
    <xdr:sp macro="" textlink="">
      <xdr:nvSpPr>
        <xdr:cNvPr id="428" name="テキスト ボックス 427"/>
        <xdr:cNvSpPr txBox="1"/>
      </xdr:nvSpPr>
      <xdr:spPr>
        <a:xfrm>
          <a:off x="9404428" y="13509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63023</xdr:rowOff>
    </xdr:from>
    <xdr:to>
      <xdr:col>46</xdr:col>
      <xdr:colOff>38100</xdr:colOff>
      <xdr:row>78</xdr:row>
      <xdr:rowOff>164623</xdr:rowOff>
    </xdr:to>
    <xdr:sp macro="" textlink="">
      <xdr:nvSpPr>
        <xdr:cNvPr id="429" name="楕円 428"/>
        <xdr:cNvSpPr/>
      </xdr:nvSpPr>
      <xdr:spPr>
        <a:xfrm>
          <a:off x="8699500" y="13436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155750</xdr:rowOff>
    </xdr:from>
    <xdr:ext cx="469744" cy="259045"/>
    <xdr:sp macro="" textlink="">
      <xdr:nvSpPr>
        <xdr:cNvPr id="430" name="テキスト ボックス 429"/>
        <xdr:cNvSpPr txBox="1"/>
      </xdr:nvSpPr>
      <xdr:spPr>
        <a:xfrm>
          <a:off x="8515428" y="13528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63663</xdr:rowOff>
    </xdr:from>
    <xdr:to>
      <xdr:col>41</xdr:col>
      <xdr:colOff>101600</xdr:colOff>
      <xdr:row>78</xdr:row>
      <xdr:rowOff>165263</xdr:rowOff>
    </xdr:to>
    <xdr:sp macro="" textlink="">
      <xdr:nvSpPr>
        <xdr:cNvPr id="431" name="楕円 430"/>
        <xdr:cNvSpPr/>
      </xdr:nvSpPr>
      <xdr:spPr>
        <a:xfrm>
          <a:off x="7810500" y="13436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156390</xdr:rowOff>
    </xdr:from>
    <xdr:ext cx="469744" cy="259045"/>
    <xdr:sp macro="" textlink="">
      <xdr:nvSpPr>
        <xdr:cNvPr id="432" name="テキスト ボックス 431"/>
        <xdr:cNvSpPr txBox="1"/>
      </xdr:nvSpPr>
      <xdr:spPr>
        <a:xfrm>
          <a:off x="7626428" y="13529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32048</xdr:rowOff>
    </xdr:from>
    <xdr:to>
      <xdr:col>36</xdr:col>
      <xdr:colOff>165100</xdr:colOff>
      <xdr:row>78</xdr:row>
      <xdr:rowOff>133648</xdr:rowOff>
    </xdr:to>
    <xdr:sp macro="" textlink="">
      <xdr:nvSpPr>
        <xdr:cNvPr id="433" name="楕円 432"/>
        <xdr:cNvSpPr/>
      </xdr:nvSpPr>
      <xdr:spPr>
        <a:xfrm>
          <a:off x="6921500" y="13405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124775</xdr:rowOff>
    </xdr:from>
    <xdr:ext cx="469744" cy="259045"/>
    <xdr:sp macro="" textlink="">
      <xdr:nvSpPr>
        <xdr:cNvPr id="434" name="テキスト ボックス 433"/>
        <xdr:cNvSpPr txBox="1"/>
      </xdr:nvSpPr>
      <xdr:spPr>
        <a:xfrm>
          <a:off x="6737428" y="13497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5" name="直線コネクタ 444"/>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6" name="テキスト ボックス 445"/>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7" name="直線コネクタ 446"/>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8" name="テキスト ボックス 447"/>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9" name="直線コネクタ 448"/>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0" name="テキスト ボックス 449"/>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1" name="直線コネクタ 450"/>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2" name="テキスト ボックス 451"/>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3" name="直線コネクタ 452"/>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4" name="テキスト ボックス 453"/>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5" name="直線コネクタ 454"/>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6" name="テキスト ボックス 455"/>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712</xdr:rowOff>
    </xdr:from>
    <xdr:to>
      <xdr:col>54</xdr:col>
      <xdr:colOff>189865</xdr:colOff>
      <xdr:row>98</xdr:row>
      <xdr:rowOff>103232</xdr:rowOff>
    </xdr:to>
    <xdr:cxnSp macro="">
      <xdr:nvCxnSpPr>
        <xdr:cNvPr id="460" name="直線コネクタ 459"/>
        <xdr:cNvCxnSpPr/>
      </xdr:nvCxnSpPr>
      <xdr:spPr>
        <a:xfrm flipV="1">
          <a:off x="10475595" y="15431212"/>
          <a:ext cx="1270" cy="1474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107059</xdr:rowOff>
    </xdr:from>
    <xdr:ext cx="534377" cy="259045"/>
    <xdr:sp macro="" textlink="">
      <xdr:nvSpPr>
        <xdr:cNvPr id="461" name="普通建設事業費 （ うち更新整備　）最小値テキスト"/>
        <xdr:cNvSpPr txBox="1"/>
      </xdr:nvSpPr>
      <xdr:spPr>
        <a:xfrm>
          <a:off x="10528300" y="1690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103232</xdr:rowOff>
    </xdr:from>
    <xdr:to>
      <xdr:col>55</xdr:col>
      <xdr:colOff>88900</xdr:colOff>
      <xdr:row>98</xdr:row>
      <xdr:rowOff>103232</xdr:rowOff>
    </xdr:to>
    <xdr:cxnSp macro="">
      <xdr:nvCxnSpPr>
        <xdr:cNvPr id="462" name="直線コネクタ 461"/>
        <xdr:cNvCxnSpPr/>
      </xdr:nvCxnSpPr>
      <xdr:spPr>
        <a:xfrm>
          <a:off x="10388600" y="16905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118839</xdr:rowOff>
    </xdr:from>
    <xdr:ext cx="599010" cy="259045"/>
    <xdr:sp macro="" textlink="">
      <xdr:nvSpPr>
        <xdr:cNvPr id="463" name="普通建設事業費 （ うち更新整備　）最大値テキスト"/>
        <xdr:cNvSpPr txBox="1"/>
      </xdr:nvSpPr>
      <xdr:spPr>
        <a:xfrm>
          <a:off x="10528300" y="1520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712</xdr:rowOff>
    </xdr:from>
    <xdr:to>
      <xdr:col>55</xdr:col>
      <xdr:colOff>88900</xdr:colOff>
      <xdr:row>90</xdr:row>
      <xdr:rowOff>712</xdr:rowOff>
    </xdr:to>
    <xdr:cxnSp macro="">
      <xdr:nvCxnSpPr>
        <xdr:cNvPr id="464" name="直線コネクタ 463"/>
        <xdr:cNvCxnSpPr/>
      </xdr:nvCxnSpPr>
      <xdr:spPr>
        <a:xfrm>
          <a:off x="10388600" y="1543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25563</xdr:rowOff>
    </xdr:from>
    <xdr:to>
      <xdr:col>55</xdr:col>
      <xdr:colOff>0</xdr:colOff>
      <xdr:row>97</xdr:row>
      <xdr:rowOff>146884</xdr:rowOff>
    </xdr:to>
    <xdr:cxnSp macro="">
      <xdr:nvCxnSpPr>
        <xdr:cNvPr id="465" name="直線コネクタ 464"/>
        <xdr:cNvCxnSpPr/>
      </xdr:nvCxnSpPr>
      <xdr:spPr>
        <a:xfrm flipV="1">
          <a:off x="9639300" y="16656213"/>
          <a:ext cx="838200" cy="121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12870</xdr:rowOff>
    </xdr:from>
    <xdr:ext cx="534377" cy="259045"/>
    <xdr:sp macro="" textlink="">
      <xdr:nvSpPr>
        <xdr:cNvPr id="466" name="普通建設事業費 （ うち更新整備　）平均値テキスト"/>
        <xdr:cNvSpPr txBox="1"/>
      </xdr:nvSpPr>
      <xdr:spPr>
        <a:xfrm>
          <a:off x="10528300" y="163006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161443</xdr:rowOff>
    </xdr:from>
    <xdr:to>
      <xdr:col>55</xdr:col>
      <xdr:colOff>50800</xdr:colOff>
      <xdr:row>96</xdr:row>
      <xdr:rowOff>91593</xdr:rowOff>
    </xdr:to>
    <xdr:sp macro="" textlink="">
      <xdr:nvSpPr>
        <xdr:cNvPr id="467" name="フローチャート: 判断 466"/>
        <xdr:cNvSpPr/>
      </xdr:nvSpPr>
      <xdr:spPr>
        <a:xfrm>
          <a:off x="10426700" y="16449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146884</xdr:rowOff>
    </xdr:from>
    <xdr:to>
      <xdr:col>50</xdr:col>
      <xdr:colOff>114300</xdr:colOff>
      <xdr:row>98</xdr:row>
      <xdr:rowOff>25084</xdr:rowOff>
    </xdr:to>
    <xdr:cxnSp macro="">
      <xdr:nvCxnSpPr>
        <xdr:cNvPr id="468" name="直線コネクタ 467"/>
        <xdr:cNvCxnSpPr/>
      </xdr:nvCxnSpPr>
      <xdr:spPr>
        <a:xfrm flipV="1">
          <a:off x="8750300" y="16777534"/>
          <a:ext cx="889000" cy="49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170107</xdr:rowOff>
    </xdr:from>
    <xdr:to>
      <xdr:col>50</xdr:col>
      <xdr:colOff>165100</xdr:colOff>
      <xdr:row>96</xdr:row>
      <xdr:rowOff>100257</xdr:rowOff>
    </xdr:to>
    <xdr:sp macro="" textlink="">
      <xdr:nvSpPr>
        <xdr:cNvPr id="469" name="フローチャート: 判断 468"/>
        <xdr:cNvSpPr/>
      </xdr:nvSpPr>
      <xdr:spPr>
        <a:xfrm>
          <a:off x="9588500" y="1645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116784</xdr:rowOff>
    </xdr:from>
    <xdr:ext cx="534377" cy="259045"/>
    <xdr:sp macro="" textlink="">
      <xdr:nvSpPr>
        <xdr:cNvPr id="470" name="テキスト ボックス 469"/>
        <xdr:cNvSpPr txBox="1"/>
      </xdr:nvSpPr>
      <xdr:spPr>
        <a:xfrm>
          <a:off x="9372111" y="16233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25084</xdr:rowOff>
    </xdr:from>
    <xdr:to>
      <xdr:col>45</xdr:col>
      <xdr:colOff>177800</xdr:colOff>
      <xdr:row>98</xdr:row>
      <xdr:rowOff>51677</xdr:rowOff>
    </xdr:to>
    <xdr:cxnSp macro="">
      <xdr:nvCxnSpPr>
        <xdr:cNvPr id="471" name="直線コネクタ 470"/>
        <xdr:cNvCxnSpPr/>
      </xdr:nvCxnSpPr>
      <xdr:spPr>
        <a:xfrm flipV="1">
          <a:off x="7861300" y="16827184"/>
          <a:ext cx="889000" cy="26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109975</xdr:rowOff>
    </xdr:from>
    <xdr:to>
      <xdr:col>46</xdr:col>
      <xdr:colOff>38100</xdr:colOff>
      <xdr:row>97</xdr:row>
      <xdr:rowOff>40125</xdr:rowOff>
    </xdr:to>
    <xdr:sp macro="" textlink="">
      <xdr:nvSpPr>
        <xdr:cNvPr id="472" name="フローチャート: 判断 471"/>
        <xdr:cNvSpPr/>
      </xdr:nvSpPr>
      <xdr:spPr>
        <a:xfrm>
          <a:off x="8699500" y="1656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56652</xdr:rowOff>
    </xdr:from>
    <xdr:ext cx="534377" cy="259045"/>
    <xdr:sp macro="" textlink="">
      <xdr:nvSpPr>
        <xdr:cNvPr id="473" name="テキスト ボックス 472"/>
        <xdr:cNvSpPr txBox="1"/>
      </xdr:nvSpPr>
      <xdr:spPr>
        <a:xfrm>
          <a:off x="8483111" y="16344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25498</xdr:rowOff>
    </xdr:from>
    <xdr:to>
      <xdr:col>41</xdr:col>
      <xdr:colOff>50800</xdr:colOff>
      <xdr:row>98</xdr:row>
      <xdr:rowOff>51677</xdr:rowOff>
    </xdr:to>
    <xdr:cxnSp macro="">
      <xdr:nvCxnSpPr>
        <xdr:cNvPr id="474" name="直線コネクタ 473"/>
        <xdr:cNvCxnSpPr/>
      </xdr:nvCxnSpPr>
      <xdr:spPr>
        <a:xfrm>
          <a:off x="6972300" y="16656148"/>
          <a:ext cx="889000" cy="197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96628</xdr:rowOff>
    </xdr:from>
    <xdr:to>
      <xdr:col>41</xdr:col>
      <xdr:colOff>101600</xdr:colOff>
      <xdr:row>97</xdr:row>
      <xdr:rowOff>26778</xdr:rowOff>
    </xdr:to>
    <xdr:sp macro="" textlink="">
      <xdr:nvSpPr>
        <xdr:cNvPr id="475" name="フローチャート: 判断 474"/>
        <xdr:cNvSpPr/>
      </xdr:nvSpPr>
      <xdr:spPr>
        <a:xfrm>
          <a:off x="7810500" y="1655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43305</xdr:rowOff>
    </xdr:from>
    <xdr:ext cx="534377" cy="259045"/>
    <xdr:sp macro="" textlink="">
      <xdr:nvSpPr>
        <xdr:cNvPr id="476" name="テキスト ボックス 475"/>
        <xdr:cNvSpPr txBox="1"/>
      </xdr:nvSpPr>
      <xdr:spPr>
        <a:xfrm>
          <a:off x="7594111" y="16331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163860</xdr:rowOff>
    </xdr:from>
    <xdr:to>
      <xdr:col>36</xdr:col>
      <xdr:colOff>165100</xdr:colOff>
      <xdr:row>97</xdr:row>
      <xdr:rowOff>94010</xdr:rowOff>
    </xdr:to>
    <xdr:sp macro="" textlink="">
      <xdr:nvSpPr>
        <xdr:cNvPr id="477" name="フローチャート: 判断 476"/>
        <xdr:cNvSpPr/>
      </xdr:nvSpPr>
      <xdr:spPr>
        <a:xfrm>
          <a:off x="6921500" y="16623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85137</xdr:rowOff>
    </xdr:from>
    <xdr:ext cx="534377" cy="259045"/>
    <xdr:sp macro="" textlink="">
      <xdr:nvSpPr>
        <xdr:cNvPr id="478" name="テキスト ボックス 477"/>
        <xdr:cNvSpPr txBox="1"/>
      </xdr:nvSpPr>
      <xdr:spPr>
        <a:xfrm>
          <a:off x="6705111" y="16715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146213</xdr:rowOff>
    </xdr:from>
    <xdr:to>
      <xdr:col>55</xdr:col>
      <xdr:colOff>50800</xdr:colOff>
      <xdr:row>97</xdr:row>
      <xdr:rowOff>76363</xdr:rowOff>
    </xdr:to>
    <xdr:sp macro="" textlink="">
      <xdr:nvSpPr>
        <xdr:cNvPr id="484" name="楕円 483"/>
        <xdr:cNvSpPr/>
      </xdr:nvSpPr>
      <xdr:spPr>
        <a:xfrm>
          <a:off x="10426700" y="16605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124640</xdr:rowOff>
    </xdr:from>
    <xdr:ext cx="534377" cy="259045"/>
    <xdr:sp macro="" textlink="">
      <xdr:nvSpPr>
        <xdr:cNvPr id="485" name="普通建設事業費 （ うち更新整備　）該当値テキスト"/>
        <xdr:cNvSpPr txBox="1"/>
      </xdr:nvSpPr>
      <xdr:spPr>
        <a:xfrm>
          <a:off x="10528300" y="16583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96084</xdr:rowOff>
    </xdr:from>
    <xdr:to>
      <xdr:col>50</xdr:col>
      <xdr:colOff>165100</xdr:colOff>
      <xdr:row>98</xdr:row>
      <xdr:rowOff>26234</xdr:rowOff>
    </xdr:to>
    <xdr:sp macro="" textlink="">
      <xdr:nvSpPr>
        <xdr:cNvPr id="486" name="楕円 485"/>
        <xdr:cNvSpPr/>
      </xdr:nvSpPr>
      <xdr:spPr>
        <a:xfrm>
          <a:off x="9588500" y="16726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17361</xdr:rowOff>
    </xdr:from>
    <xdr:ext cx="534377" cy="259045"/>
    <xdr:sp macro="" textlink="">
      <xdr:nvSpPr>
        <xdr:cNvPr id="487" name="テキスト ボックス 486"/>
        <xdr:cNvSpPr txBox="1"/>
      </xdr:nvSpPr>
      <xdr:spPr>
        <a:xfrm>
          <a:off x="9372111" y="16819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145734</xdr:rowOff>
    </xdr:from>
    <xdr:to>
      <xdr:col>46</xdr:col>
      <xdr:colOff>38100</xdr:colOff>
      <xdr:row>98</xdr:row>
      <xdr:rowOff>75884</xdr:rowOff>
    </xdr:to>
    <xdr:sp macro="" textlink="">
      <xdr:nvSpPr>
        <xdr:cNvPr id="488" name="楕円 487"/>
        <xdr:cNvSpPr/>
      </xdr:nvSpPr>
      <xdr:spPr>
        <a:xfrm>
          <a:off x="8699500" y="16776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67011</xdr:rowOff>
    </xdr:from>
    <xdr:ext cx="534377" cy="259045"/>
    <xdr:sp macro="" textlink="">
      <xdr:nvSpPr>
        <xdr:cNvPr id="489" name="テキスト ボックス 488"/>
        <xdr:cNvSpPr txBox="1"/>
      </xdr:nvSpPr>
      <xdr:spPr>
        <a:xfrm>
          <a:off x="8483111" y="16869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877</xdr:rowOff>
    </xdr:from>
    <xdr:to>
      <xdr:col>41</xdr:col>
      <xdr:colOff>101600</xdr:colOff>
      <xdr:row>98</xdr:row>
      <xdr:rowOff>102477</xdr:rowOff>
    </xdr:to>
    <xdr:sp macro="" textlink="">
      <xdr:nvSpPr>
        <xdr:cNvPr id="490" name="楕円 489"/>
        <xdr:cNvSpPr/>
      </xdr:nvSpPr>
      <xdr:spPr>
        <a:xfrm>
          <a:off x="7810500" y="16802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93604</xdr:rowOff>
    </xdr:from>
    <xdr:ext cx="534377" cy="259045"/>
    <xdr:sp macro="" textlink="">
      <xdr:nvSpPr>
        <xdr:cNvPr id="491" name="テキスト ボックス 490"/>
        <xdr:cNvSpPr txBox="1"/>
      </xdr:nvSpPr>
      <xdr:spPr>
        <a:xfrm>
          <a:off x="7594111" y="16895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146148</xdr:rowOff>
    </xdr:from>
    <xdr:to>
      <xdr:col>36</xdr:col>
      <xdr:colOff>165100</xdr:colOff>
      <xdr:row>97</xdr:row>
      <xdr:rowOff>76298</xdr:rowOff>
    </xdr:to>
    <xdr:sp macro="" textlink="">
      <xdr:nvSpPr>
        <xdr:cNvPr id="492" name="楕円 491"/>
        <xdr:cNvSpPr/>
      </xdr:nvSpPr>
      <xdr:spPr>
        <a:xfrm>
          <a:off x="6921500" y="16605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92825</xdr:rowOff>
    </xdr:from>
    <xdr:ext cx="534377" cy="259045"/>
    <xdr:sp macro="" textlink="">
      <xdr:nvSpPr>
        <xdr:cNvPr id="493" name="テキスト ボックス 492"/>
        <xdr:cNvSpPr txBox="1"/>
      </xdr:nvSpPr>
      <xdr:spPr>
        <a:xfrm>
          <a:off x="6705111" y="16380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4" name="直線コネクタ 503"/>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5" name="テキスト ボックス 504"/>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6" name="直線コネクタ 505"/>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7" name="テキスト ボックス 506"/>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8" name="直線コネクタ 507"/>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9" name="テキスト ボックス 508"/>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0" name="直線コネクタ 509"/>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1" name="テキスト ボックス 510"/>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2" name="直線コネクタ 511"/>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3" name="テキスト ボックス 512"/>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4" name="直線コネクタ 513"/>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5" name="テキスト ボックス 514"/>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7" name="テキスト ボックス 516"/>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136794</xdr:rowOff>
    </xdr:from>
    <xdr:to>
      <xdr:col>85</xdr:col>
      <xdr:colOff>126364</xdr:colOff>
      <xdr:row>39</xdr:row>
      <xdr:rowOff>98878</xdr:rowOff>
    </xdr:to>
    <xdr:cxnSp macro="">
      <xdr:nvCxnSpPr>
        <xdr:cNvPr id="519" name="直線コネクタ 518"/>
        <xdr:cNvCxnSpPr/>
      </xdr:nvCxnSpPr>
      <xdr:spPr>
        <a:xfrm flipV="1">
          <a:off x="16317595" y="5280294"/>
          <a:ext cx="1269" cy="1505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0" name="災害復旧事業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1" name="直線コネクタ 520"/>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83471</xdr:rowOff>
    </xdr:from>
    <xdr:ext cx="534377" cy="259045"/>
    <xdr:sp macro="" textlink="">
      <xdr:nvSpPr>
        <xdr:cNvPr id="522" name="災害復旧事業費最大値テキスト"/>
        <xdr:cNvSpPr txBox="1"/>
      </xdr:nvSpPr>
      <xdr:spPr>
        <a:xfrm>
          <a:off x="16370300" y="505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136794</xdr:rowOff>
    </xdr:from>
    <xdr:to>
      <xdr:col>86</xdr:col>
      <xdr:colOff>25400</xdr:colOff>
      <xdr:row>30</xdr:row>
      <xdr:rowOff>136794</xdr:rowOff>
    </xdr:to>
    <xdr:cxnSp macro="">
      <xdr:nvCxnSpPr>
        <xdr:cNvPr id="523" name="直線コネクタ 522"/>
        <xdr:cNvCxnSpPr/>
      </xdr:nvCxnSpPr>
      <xdr:spPr>
        <a:xfrm>
          <a:off x="16230600" y="5280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97491</xdr:rowOff>
    </xdr:from>
    <xdr:to>
      <xdr:col>85</xdr:col>
      <xdr:colOff>127000</xdr:colOff>
      <xdr:row>39</xdr:row>
      <xdr:rowOff>98830</xdr:rowOff>
    </xdr:to>
    <xdr:cxnSp macro="">
      <xdr:nvCxnSpPr>
        <xdr:cNvPr id="524" name="直線コネクタ 523"/>
        <xdr:cNvCxnSpPr/>
      </xdr:nvCxnSpPr>
      <xdr:spPr>
        <a:xfrm flipV="1">
          <a:off x="15481300" y="6784041"/>
          <a:ext cx="838200" cy="1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133576</xdr:rowOff>
    </xdr:from>
    <xdr:ext cx="469744" cy="259045"/>
    <xdr:sp macro="" textlink="">
      <xdr:nvSpPr>
        <xdr:cNvPr id="525" name="災害復旧事業費平均値テキスト"/>
        <xdr:cNvSpPr txBox="1"/>
      </xdr:nvSpPr>
      <xdr:spPr>
        <a:xfrm>
          <a:off x="16370300" y="64772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110699</xdr:rowOff>
    </xdr:from>
    <xdr:to>
      <xdr:col>85</xdr:col>
      <xdr:colOff>177800</xdr:colOff>
      <xdr:row>39</xdr:row>
      <xdr:rowOff>40849</xdr:rowOff>
    </xdr:to>
    <xdr:sp macro="" textlink="">
      <xdr:nvSpPr>
        <xdr:cNvPr id="526" name="フローチャート: 判断 525"/>
        <xdr:cNvSpPr/>
      </xdr:nvSpPr>
      <xdr:spPr>
        <a:xfrm>
          <a:off x="16268700" y="662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95139</xdr:rowOff>
    </xdr:from>
    <xdr:to>
      <xdr:col>81</xdr:col>
      <xdr:colOff>50800</xdr:colOff>
      <xdr:row>39</xdr:row>
      <xdr:rowOff>98830</xdr:rowOff>
    </xdr:to>
    <xdr:cxnSp macro="">
      <xdr:nvCxnSpPr>
        <xdr:cNvPr id="527" name="直線コネクタ 526"/>
        <xdr:cNvCxnSpPr/>
      </xdr:nvCxnSpPr>
      <xdr:spPr>
        <a:xfrm>
          <a:off x="14592300" y="6781689"/>
          <a:ext cx="889000" cy="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125688</xdr:rowOff>
    </xdr:from>
    <xdr:to>
      <xdr:col>81</xdr:col>
      <xdr:colOff>101600</xdr:colOff>
      <xdr:row>39</xdr:row>
      <xdr:rowOff>55838</xdr:rowOff>
    </xdr:to>
    <xdr:sp macro="" textlink="">
      <xdr:nvSpPr>
        <xdr:cNvPr id="528" name="フローチャート: 判断 527"/>
        <xdr:cNvSpPr/>
      </xdr:nvSpPr>
      <xdr:spPr>
        <a:xfrm>
          <a:off x="15430500" y="664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72365</xdr:rowOff>
    </xdr:from>
    <xdr:ext cx="469744" cy="259045"/>
    <xdr:sp macro="" textlink="">
      <xdr:nvSpPr>
        <xdr:cNvPr id="529" name="テキスト ボックス 528"/>
        <xdr:cNvSpPr txBox="1"/>
      </xdr:nvSpPr>
      <xdr:spPr>
        <a:xfrm>
          <a:off x="15246428" y="6416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95139</xdr:rowOff>
    </xdr:from>
    <xdr:to>
      <xdr:col>76</xdr:col>
      <xdr:colOff>114300</xdr:colOff>
      <xdr:row>39</xdr:row>
      <xdr:rowOff>98878</xdr:rowOff>
    </xdr:to>
    <xdr:cxnSp macro="">
      <xdr:nvCxnSpPr>
        <xdr:cNvPr id="530" name="直線コネクタ 529"/>
        <xdr:cNvCxnSpPr/>
      </xdr:nvCxnSpPr>
      <xdr:spPr>
        <a:xfrm flipV="1">
          <a:off x="13703300" y="6781689"/>
          <a:ext cx="889000" cy="3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101914</xdr:rowOff>
    </xdr:from>
    <xdr:to>
      <xdr:col>76</xdr:col>
      <xdr:colOff>165100</xdr:colOff>
      <xdr:row>39</xdr:row>
      <xdr:rowOff>32064</xdr:rowOff>
    </xdr:to>
    <xdr:sp macro="" textlink="">
      <xdr:nvSpPr>
        <xdr:cNvPr id="531" name="フローチャート: 判断 530"/>
        <xdr:cNvSpPr/>
      </xdr:nvSpPr>
      <xdr:spPr>
        <a:xfrm>
          <a:off x="14541500" y="661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48591</xdr:rowOff>
    </xdr:from>
    <xdr:ext cx="469744" cy="259045"/>
    <xdr:sp macro="" textlink="">
      <xdr:nvSpPr>
        <xdr:cNvPr id="532" name="テキスト ボックス 531"/>
        <xdr:cNvSpPr txBox="1"/>
      </xdr:nvSpPr>
      <xdr:spPr>
        <a:xfrm>
          <a:off x="14357428" y="6392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90632</xdr:rowOff>
    </xdr:from>
    <xdr:to>
      <xdr:col>71</xdr:col>
      <xdr:colOff>177800</xdr:colOff>
      <xdr:row>39</xdr:row>
      <xdr:rowOff>98878</xdr:rowOff>
    </xdr:to>
    <xdr:cxnSp macro="">
      <xdr:nvCxnSpPr>
        <xdr:cNvPr id="533" name="直線コネクタ 532"/>
        <xdr:cNvCxnSpPr/>
      </xdr:nvCxnSpPr>
      <xdr:spPr>
        <a:xfrm>
          <a:off x="12814300" y="6777182"/>
          <a:ext cx="889000" cy="8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56749</xdr:rowOff>
    </xdr:from>
    <xdr:to>
      <xdr:col>72</xdr:col>
      <xdr:colOff>38100</xdr:colOff>
      <xdr:row>38</xdr:row>
      <xdr:rowOff>158349</xdr:rowOff>
    </xdr:to>
    <xdr:sp macro="" textlink="">
      <xdr:nvSpPr>
        <xdr:cNvPr id="534" name="フローチャート: 判断 533"/>
        <xdr:cNvSpPr/>
      </xdr:nvSpPr>
      <xdr:spPr>
        <a:xfrm>
          <a:off x="13652500" y="657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3426</xdr:rowOff>
    </xdr:from>
    <xdr:ext cx="469744" cy="259045"/>
    <xdr:sp macro="" textlink="">
      <xdr:nvSpPr>
        <xdr:cNvPr id="535" name="テキスト ボックス 534"/>
        <xdr:cNvSpPr txBox="1"/>
      </xdr:nvSpPr>
      <xdr:spPr>
        <a:xfrm>
          <a:off x="13468428" y="6347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149218</xdr:rowOff>
    </xdr:from>
    <xdr:to>
      <xdr:col>67</xdr:col>
      <xdr:colOff>101600</xdr:colOff>
      <xdr:row>39</xdr:row>
      <xdr:rowOff>79368</xdr:rowOff>
    </xdr:to>
    <xdr:sp macro="" textlink="">
      <xdr:nvSpPr>
        <xdr:cNvPr id="536" name="フローチャート: 判断 535"/>
        <xdr:cNvSpPr/>
      </xdr:nvSpPr>
      <xdr:spPr>
        <a:xfrm>
          <a:off x="12763500" y="6664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95895</xdr:rowOff>
    </xdr:from>
    <xdr:ext cx="469744" cy="259045"/>
    <xdr:sp macro="" textlink="">
      <xdr:nvSpPr>
        <xdr:cNvPr id="537" name="テキスト ボックス 536"/>
        <xdr:cNvSpPr txBox="1"/>
      </xdr:nvSpPr>
      <xdr:spPr>
        <a:xfrm>
          <a:off x="12579428" y="6439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46691</xdr:rowOff>
    </xdr:from>
    <xdr:to>
      <xdr:col>85</xdr:col>
      <xdr:colOff>177800</xdr:colOff>
      <xdr:row>39</xdr:row>
      <xdr:rowOff>148291</xdr:rowOff>
    </xdr:to>
    <xdr:sp macro="" textlink="">
      <xdr:nvSpPr>
        <xdr:cNvPr id="543" name="楕円 542"/>
        <xdr:cNvSpPr/>
      </xdr:nvSpPr>
      <xdr:spPr>
        <a:xfrm>
          <a:off x="16268700" y="673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133068</xdr:rowOff>
    </xdr:from>
    <xdr:ext cx="313932" cy="259045"/>
    <xdr:sp macro="" textlink="">
      <xdr:nvSpPr>
        <xdr:cNvPr id="544" name="災害復旧事業費該当値テキスト"/>
        <xdr:cNvSpPr txBox="1"/>
      </xdr:nvSpPr>
      <xdr:spPr>
        <a:xfrm>
          <a:off x="16370300" y="664816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48030</xdr:rowOff>
    </xdr:from>
    <xdr:to>
      <xdr:col>81</xdr:col>
      <xdr:colOff>101600</xdr:colOff>
      <xdr:row>39</xdr:row>
      <xdr:rowOff>149630</xdr:rowOff>
    </xdr:to>
    <xdr:sp macro="" textlink="">
      <xdr:nvSpPr>
        <xdr:cNvPr id="545" name="楕円 544"/>
        <xdr:cNvSpPr/>
      </xdr:nvSpPr>
      <xdr:spPr>
        <a:xfrm>
          <a:off x="15430500" y="673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140757</xdr:rowOff>
    </xdr:from>
    <xdr:ext cx="249299" cy="259045"/>
    <xdr:sp macro="" textlink="">
      <xdr:nvSpPr>
        <xdr:cNvPr id="546" name="テキスト ボックス 545"/>
        <xdr:cNvSpPr txBox="1"/>
      </xdr:nvSpPr>
      <xdr:spPr>
        <a:xfrm>
          <a:off x="15356650" y="68273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44339</xdr:rowOff>
    </xdr:from>
    <xdr:to>
      <xdr:col>76</xdr:col>
      <xdr:colOff>165100</xdr:colOff>
      <xdr:row>39</xdr:row>
      <xdr:rowOff>145939</xdr:rowOff>
    </xdr:to>
    <xdr:sp macro="" textlink="">
      <xdr:nvSpPr>
        <xdr:cNvPr id="547" name="楕円 546"/>
        <xdr:cNvSpPr/>
      </xdr:nvSpPr>
      <xdr:spPr>
        <a:xfrm>
          <a:off x="14541500" y="6730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137066</xdr:rowOff>
    </xdr:from>
    <xdr:ext cx="378565" cy="259045"/>
    <xdr:sp macro="" textlink="">
      <xdr:nvSpPr>
        <xdr:cNvPr id="548" name="テキスト ボックス 547"/>
        <xdr:cNvSpPr txBox="1"/>
      </xdr:nvSpPr>
      <xdr:spPr>
        <a:xfrm>
          <a:off x="14403017" y="68236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49" name="楕円 548"/>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50" name="テキスト ボックス 549"/>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39832</xdr:rowOff>
    </xdr:from>
    <xdr:to>
      <xdr:col>67</xdr:col>
      <xdr:colOff>101600</xdr:colOff>
      <xdr:row>39</xdr:row>
      <xdr:rowOff>141432</xdr:rowOff>
    </xdr:to>
    <xdr:sp macro="" textlink="">
      <xdr:nvSpPr>
        <xdr:cNvPr id="551" name="楕円 550"/>
        <xdr:cNvSpPr/>
      </xdr:nvSpPr>
      <xdr:spPr>
        <a:xfrm>
          <a:off x="12763500" y="6726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132559</xdr:rowOff>
    </xdr:from>
    <xdr:ext cx="378565" cy="259045"/>
    <xdr:sp macro="" textlink="">
      <xdr:nvSpPr>
        <xdr:cNvPr id="552" name="テキスト ボックス 551"/>
        <xdr:cNvSpPr txBox="1"/>
      </xdr:nvSpPr>
      <xdr:spPr>
        <a:xfrm>
          <a:off x="12625017" y="681910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3" name="直線コネクタ 56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4" name="テキスト ボックス 563"/>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5" name="直線コネクタ 56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6" name="テキスト ボックス 565"/>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8" name="直線コネクタ 567"/>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9"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0" name="直線コネクタ 56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1"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2" name="直線コネクタ 57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3" name="直線コネクタ 572"/>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4"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5" name="フローチャート: 判断 574"/>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6" name="直線コネクタ 575"/>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7" name="フローチャート: 判断 576"/>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8" name="テキスト ボックス 577"/>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9" name="直線コネクタ 578"/>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0" name="フローチャート: 判断 579"/>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1" name="テキスト ボックス 580"/>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2" name="直線コネクタ 581"/>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3" name="フローチャート: 判断 582"/>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4" name="テキスト ボックス 583"/>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5" name="フローチャート: 判断 584"/>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6" name="テキスト ボックス 585"/>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7" name="テキスト ボックス 58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8" name="テキスト ボックス 58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9" name="テキスト ボックス 58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0" name="テキスト ボックス 58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1" name="テキスト ボックス 59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2" name="楕円 591"/>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3"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4" name="楕円 593"/>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5" name="テキスト ボックス 594"/>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6" name="楕円 595"/>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7" name="テキスト ボックス 596"/>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8" name="楕円 597"/>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9" name="テキスト ボックス 598"/>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0" name="楕円 599"/>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1" name="テキスト ボックス 600"/>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2" name="正方形/長方形 60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3" name="正方形/長方形 60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4" name="正方形/長方形 60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5" name="正方形/長方形 60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6" name="正方形/長方形 60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7" name="正方形/長方形 60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8" name="正方形/長方形 60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9" name="正方形/長方形 60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0" name="テキスト ボックス 60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1" name="直線コネクタ 61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2" name="テキスト ボックス 611"/>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3" name="直線コネクタ 61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4" name="テキスト ボックス 613"/>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5" name="直線コネクタ 61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6" name="テキスト ボックス 61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7" name="直線コネクタ 61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8" name="テキスト ボックス 61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9" name="直線コネクタ 61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0" name="テキスト ボックス 61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1" name="直線コネクタ 62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2" name="テキスト ボックス 621"/>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3" name="直線コネクタ 62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4" name="テキスト ボックス 62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11668</xdr:rowOff>
    </xdr:from>
    <xdr:to>
      <xdr:col>85</xdr:col>
      <xdr:colOff>126364</xdr:colOff>
      <xdr:row>78</xdr:row>
      <xdr:rowOff>124662</xdr:rowOff>
    </xdr:to>
    <xdr:cxnSp macro="">
      <xdr:nvCxnSpPr>
        <xdr:cNvPr id="628" name="直線コネクタ 627"/>
        <xdr:cNvCxnSpPr/>
      </xdr:nvCxnSpPr>
      <xdr:spPr>
        <a:xfrm flipV="1">
          <a:off x="16317595" y="12013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128489</xdr:rowOff>
    </xdr:from>
    <xdr:ext cx="534377" cy="259045"/>
    <xdr:sp macro="" textlink="">
      <xdr:nvSpPr>
        <xdr:cNvPr id="629" name="公債費最小値テキスト"/>
        <xdr:cNvSpPr txBox="1"/>
      </xdr:nvSpPr>
      <xdr:spPr>
        <a:xfrm>
          <a:off x="16370300" y="1350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124662</xdr:rowOff>
    </xdr:from>
    <xdr:to>
      <xdr:col>86</xdr:col>
      <xdr:colOff>25400</xdr:colOff>
      <xdr:row>78</xdr:row>
      <xdr:rowOff>124662</xdr:rowOff>
    </xdr:to>
    <xdr:cxnSp macro="">
      <xdr:nvCxnSpPr>
        <xdr:cNvPr id="630" name="直線コネクタ 629"/>
        <xdr:cNvCxnSpPr/>
      </xdr:nvCxnSpPr>
      <xdr:spPr>
        <a:xfrm>
          <a:off x="16230600" y="134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129795</xdr:rowOff>
    </xdr:from>
    <xdr:ext cx="599010" cy="259045"/>
    <xdr:sp macro="" textlink="">
      <xdr:nvSpPr>
        <xdr:cNvPr id="631" name="公債費最大値テキスト"/>
        <xdr:cNvSpPr txBox="1"/>
      </xdr:nvSpPr>
      <xdr:spPr>
        <a:xfrm>
          <a:off x="16370300" y="11788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11668</xdr:rowOff>
    </xdr:from>
    <xdr:to>
      <xdr:col>86</xdr:col>
      <xdr:colOff>25400</xdr:colOff>
      <xdr:row>70</xdr:row>
      <xdr:rowOff>11668</xdr:rowOff>
    </xdr:to>
    <xdr:cxnSp macro="">
      <xdr:nvCxnSpPr>
        <xdr:cNvPr id="632" name="直線コネクタ 631"/>
        <xdr:cNvCxnSpPr/>
      </xdr:nvCxnSpPr>
      <xdr:spPr>
        <a:xfrm>
          <a:off x="16230600" y="1201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136646</xdr:rowOff>
    </xdr:from>
    <xdr:to>
      <xdr:col>85</xdr:col>
      <xdr:colOff>127000</xdr:colOff>
      <xdr:row>76</xdr:row>
      <xdr:rowOff>168095</xdr:rowOff>
    </xdr:to>
    <xdr:cxnSp macro="">
      <xdr:nvCxnSpPr>
        <xdr:cNvPr id="633" name="直線コネクタ 632"/>
        <xdr:cNvCxnSpPr/>
      </xdr:nvCxnSpPr>
      <xdr:spPr>
        <a:xfrm flipV="1">
          <a:off x="15481300" y="13166846"/>
          <a:ext cx="838200" cy="31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22689</xdr:rowOff>
    </xdr:from>
    <xdr:ext cx="534377" cy="259045"/>
    <xdr:sp macro="" textlink="">
      <xdr:nvSpPr>
        <xdr:cNvPr id="634" name="公債費平均値テキスト"/>
        <xdr:cNvSpPr txBox="1"/>
      </xdr:nvSpPr>
      <xdr:spPr>
        <a:xfrm>
          <a:off x="16370300" y="12709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171262</xdr:rowOff>
    </xdr:from>
    <xdr:to>
      <xdr:col>85</xdr:col>
      <xdr:colOff>177800</xdr:colOff>
      <xdr:row>75</xdr:row>
      <xdr:rowOff>101412</xdr:rowOff>
    </xdr:to>
    <xdr:sp macro="" textlink="">
      <xdr:nvSpPr>
        <xdr:cNvPr id="635" name="フローチャート: 判断 634"/>
        <xdr:cNvSpPr/>
      </xdr:nvSpPr>
      <xdr:spPr>
        <a:xfrm>
          <a:off x="16268700" y="12858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168095</xdr:rowOff>
    </xdr:from>
    <xdr:to>
      <xdr:col>81</xdr:col>
      <xdr:colOff>50800</xdr:colOff>
      <xdr:row>77</xdr:row>
      <xdr:rowOff>31327</xdr:rowOff>
    </xdr:to>
    <xdr:cxnSp macro="">
      <xdr:nvCxnSpPr>
        <xdr:cNvPr id="636" name="直線コネクタ 635"/>
        <xdr:cNvCxnSpPr/>
      </xdr:nvCxnSpPr>
      <xdr:spPr>
        <a:xfrm flipV="1">
          <a:off x="14592300" y="13198295"/>
          <a:ext cx="889000" cy="34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16580</xdr:rowOff>
    </xdr:from>
    <xdr:to>
      <xdr:col>81</xdr:col>
      <xdr:colOff>101600</xdr:colOff>
      <xdr:row>75</xdr:row>
      <xdr:rowOff>118180</xdr:rowOff>
    </xdr:to>
    <xdr:sp macro="" textlink="">
      <xdr:nvSpPr>
        <xdr:cNvPr id="637" name="フローチャート: 判断 636"/>
        <xdr:cNvSpPr/>
      </xdr:nvSpPr>
      <xdr:spPr>
        <a:xfrm>
          <a:off x="15430500" y="12875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134707</xdr:rowOff>
    </xdr:from>
    <xdr:ext cx="534377" cy="259045"/>
    <xdr:sp macro="" textlink="">
      <xdr:nvSpPr>
        <xdr:cNvPr id="638" name="テキスト ボックス 637"/>
        <xdr:cNvSpPr txBox="1"/>
      </xdr:nvSpPr>
      <xdr:spPr>
        <a:xfrm>
          <a:off x="15214111" y="12650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31327</xdr:rowOff>
    </xdr:from>
    <xdr:to>
      <xdr:col>76</xdr:col>
      <xdr:colOff>114300</xdr:colOff>
      <xdr:row>77</xdr:row>
      <xdr:rowOff>73569</xdr:rowOff>
    </xdr:to>
    <xdr:cxnSp macro="">
      <xdr:nvCxnSpPr>
        <xdr:cNvPr id="639" name="直線コネクタ 638"/>
        <xdr:cNvCxnSpPr/>
      </xdr:nvCxnSpPr>
      <xdr:spPr>
        <a:xfrm flipV="1">
          <a:off x="13703300" y="13232977"/>
          <a:ext cx="889000" cy="42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34983</xdr:rowOff>
    </xdr:from>
    <xdr:to>
      <xdr:col>76</xdr:col>
      <xdr:colOff>165100</xdr:colOff>
      <xdr:row>75</xdr:row>
      <xdr:rowOff>136583</xdr:rowOff>
    </xdr:to>
    <xdr:sp macro="" textlink="">
      <xdr:nvSpPr>
        <xdr:cNvPr id="640" name="フローチャート: 判断 639"/>
        <xdr:cNvSpPr/>
      </xdr:nvSpPr>
      <xdr:spPr>
        <a:xfrm>
          <a:off x="14541500" y="1289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153110</xdr:rowOff>
    </xdr:from>
    <xdr:ext cx="534377" cy="259045"/>
    <xdr:sp macro="" textlink="">
      <xdr:nvSpPr>
        <xdr:cNvPr id="641" name="テキスト ボックス 640"/>
        <xdr:cNvSpPr txBox="1"/>
      </xdr:nvSpPr>
      <xdr:spPr>
        <a:xfrm>
          <a:off x="14325111" y="12668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126197</xdr:rowOff>
    </xdr:from>
    <xdr:to>
      <xdr:col>71</xdr:col>
      <xdr:colOff>177800</xdr:colOff>
      <xdr:row>77</xdr:row>
      <xdr:rowOff>73569</xdr:rowOff>
    </xdr:to>
    <xdr:cxnSp macro="">
      <xdr:nvCxnSpPr>
        <xdr:cNvPr id="642" name="直線コネクタ 641"/>
        <xdr:cNvCxnSpPr/>
      </xdr:nvCxnSpPr>
      <xdr:spPr>
        <a:xfrm>
          <a:off x="12814300" y="13156397"/>
          <a:ext cx="889000" cy="118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34820</xdr:rowOff>
    </xdr:from>
    <xdr:to>
      <xdr:col>72</xdr:col>
      <xdr:colOff>38100</xdr:colOff>
      <xdr:row>75</xdr:row>
      <xdr:rowOff>136420</xdr:rowOff>
    </xdr:to>
    <xdr:sp macro="" textlink="">
      <xdr:nvSpPr>
        <xdr:cNvPr id="643" name="フローチャート: 判断 642"/>
        <xdr:cNvSpPr/>
      </xdr:nvSpPr>
      <xdr:spPr>
        <a:xfrm>
          <a:off x="13652500" y="128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152947</xdr:rowOff>
    </xdr:from>
    <xdr:ext cx="534377" cy="259045"/>
    <xdr:sp macro="" textlink="">
      <xdr:nvSpPr>
        <xdr:cNvPr id="644" name="テキスト ボックス 643"/>
        <xdr:cNvSpPr txBox="1"/>
      </xdr:nvSpPr>
      <xdr:spPr>
        <a:xfrm>
          <a:off x="13436111" y="12668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69224</xdr:rowOff>
    </xdr:from>
    <xdr:to>
      <xdr:col>67</xdr:col>
      <xdr:colOff>101600</xdr:colOff>
      <xdr:row>77</xdr:row>
      <xdr:rowOff>170824</xdr:rowOff>
    </xdr:to>
    <xdr:sp macro="" textlink="">
      <xdr:nvSpPr>
        <xdr:cNvPr id="645" name="フローチャート: 判断 644"/>
        <xdr:cNvSpPr/>
      </xdr:nvSpPr>
      <xdr:spPr>
        <a:xfrm>
          <a:off x="12763500" y="13270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161951</xdr:rowOff>
    </xdr:from>
    <xdr:ext cx="534377" cy="259045"/>
    <xdr:sp macro="" textlink="">
      <xdr:nvSpPr>
        <xdr:cNvPr id="646" name="テキスト ボックス 645"/>
        <xdr:cNvSpPr txBox="1"/>
      </xdr:nvSpPr>
      <xdr:spPr>
        <a:xfrm>
          <a:off x="12547111" y="13363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85846</xdr:rowOff>
    </xdr:from>
    <xdr:to>
      <xdr:col>85</xdr:col>
      <xdr:colOff>177800</xdr:colOff>
      <xdr:row>77</xdr:row>
      <xdr:rowOff>15996</xdr:rowOff>
    </xdr:to>
    <xdr:sp macro="" textlink="">
      <xdr:nvSpPr>
        <xdr:cNvPr id="652" name="楕円 651"/>
        <xdr:cNvSpPr/>
      </xdr:nvSpPr>
      <xdr:spPr>
        <a:xfrm>
          <a:off x="16268700" y="13116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64273</xdr:rowOff>
    </xdr:from>
    <xdr:ext cx="534377" cy="259045"/>
    <xdr:sp macro="" textlink="">
      <xdr:nvSpPr>
        <xdr:cNvPr id="653" name="公債費該当値テキスト"/>
        <xdr:cNvSpPr txBox="1"/>
      </xdr:nvSpPr>
      <xdr:spPr>
        <a:xfrm>
          <a:off x="16370300" y="13094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117295</xdr:rowOff>
    </xdr:from>
    <xdr:to>
      <xdr:col>81</xdr:col>
      <xdr:colOff>101600</xdr:colOff>
      <xdr:row>77</xdr:row>
      <xdr:rowOff>47445</xdr:rowOff>
    </xdr:to>
    <xdr:sp macro="" textlink="">
      <xdr:nvSpPr>
        <xdr:cNvPr id="654" name="楕円 653"/>
        <xdr:cNvSpPr/>
      </xdr:nvSpPr>
      <xdr:spPr>
        <a:xfrm>
          <a:off x="15430500" y="13147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38572</xdr:rowOff>
    </xdr:from>
    <xdr:ext cx="534377" cy="259045"/>
    <xdr:sp macro="" textlink="">
      <xdr:nvSpPr>
        <xdr:cNvPr id="655" name="テキスト ボックス 654"/>
        <xdr:cNvSpPr txBox="1"/>
      </xdr:nvSpPr>
      <xdr:spPr>
        <a:xfrm>
          <a:off x="15214111" y="13240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151977</xdr:rowOff>
    </xdr:from>
    <xdr:to>
      <xdr:col>76</xdr:col>
      <xdr:colOff>165100</xdr:colOff>
      <xdr:row>77</xdr:row>
      <xdr:rowOff>82127</xdr:rowOff>
    </xdr:to>
    <xdr:sp macro="" textlink="">
      <xdr:nvSpPr>
        <xdr:cNvPr id="656" name="楕円 655"/>
        <xdr:cNvSpPr/>
      </xdr:nvSpPr>
      <xdr:spPr>
        <a:xfrm>
          <a:off x="14541500" y="13182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73254</xdr:rowOff>
    </xdr:from>
    <xdr:ext cx="534377" cy="259045"/>
    <xdr:sp macro="" textlink="">
      <xdr:nvSpPr>
        <xdr:cNvPr id="657" name="テキスト ボックス 656"/>
        <xdr:cNvSpPr txBox="1"/>
      </xdr:nvSpPr>
      <xdr:spPr>
        <a:xfrm>
          <a:off x="14325111" y="13274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22769</xdr:rowOff>
    </xdr:from>
    <xdr:to>
      <xdr:col>72</xdr:col>
      <xdr:colOff>38100</xdr:colOff>
      <xdr:row>77</xdr:row>
      <xdr:rowOff>124369</xdr:rowOff>
    </xdr:to>
    <xdr:sp macro="" textlink="">
      <xdr:nvSpPr>
        <xdr:cNvPr id="658" name="楕円 657"/>
        <xdr:cNvSpPr/>
      </xdr:nvSpPr>
      <xdr:spPr>
        <a:xfrm>
          <a:off x="13652500" y="13224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115496</xdr:rowOff>
    </xdr:from>
    <xdr:ext cx="534377" cy="259045"/>
    <xdr:sp macro="" textlink="">
      <xdr:nvSpPr>
        <xdr:cNvPr id="659" name="テキスト ボックス 658"/>
        <xdr:cNvSpPr txBox="1"/>
      </xdr:nvSpPr>
      <xdr:spPr>
        <a:xfrm>
          <a:off x="13436111" y="13317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75397</xdr:rowOff>
    </xdr:from>
    <xdr:to>
      <xdr:col>67</xdr:col>
      <xdr:colOff>101600</xdr:colOff>
      <xdr:row>77</xdr:row>
      <xdr:rowOff>5547</xdr:rowOff>
    </xdr:to>
    <xdr:sp macro="" textlink="">
      <xdr:nvSpPr>
        <xdr:cNvPr id="660" name="楕円 659"/>
        <xdr:cNvSpPr/>
      </xdr:nvSpPr>
      <xdr:spPr>
        <a:xfrm>
          <a:off x="12763500" y="13105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22073</xdr:rowOff>
    </xdr:from>
    <xdr:ext cx="534377" cy="259045"/>
    <xdr:sp macro="" textlink="">
      <xdr:nvSpPr>
        <xdr:cNvPr id="661" name="テキスト ボックス 660"/>
        <xdr:cNvSpPr txBox="1"/>
      </xdr:nvSpPr>
      <xdr:spPr>
        <a:xfrm>
          <a:off x="12547111" y="12880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2" name="直線コネクタ 671"/>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3" name="テキスト ボックス 672"/>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4" name="直線コネクタ 673"/>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5" name="テキスト ボックス 674"/>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6" name="直線コネクタ 675"/>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7" name="テキスト ボックス 676"/>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8" name="直線コネクタ 677"/>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9" name="テキスト ボックス 678"/>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106764</xdr:rowOff>
    </xdr:from>
    <xdr:to>
      <xdr:col>85</xdr:col>
      <xdr:colOff>126364</xdr:colOff>
      <xdr:row>98</xdr:row>
      <xdr:rowOff>128115</xdr:rowOff>
    </xdr:to>
    <xdr:cxnSp macro="">
      <xdr:nvCxnSpPr>
        <xdr:cNvPr id="683" name="直線コネクタ 682"/>
        <xdr:cNvCxnSpPr/>
      </xdr:nvCxnSpPr>
      <xdr:spPr>
        <a:xfrm flipV="1">
          <a:off x="16317595" y="15537264"/>
          <a:ext cx="1269" cy="139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131942</xdr:rowOff>
    </xdr:from>
    <xdr:ext cx="469744" cy="259045"/>
    <xdr:sp macro="" textlink="">
      <xdr:nvSpPr>
        <xdr:cNvPr id="684" name="積立金最小値テキスト"/>
        <xdr:cNvSpPr txBox="1"/>
      </xdr:nvSpPr>
      <xdr:spPr>
        <a:xfrm>
          <a:off x="16370300" y="1693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128115</xdr:rowOff>
    </xdr:from>
    <xdr:to>
      <xdr:col>86</xdr:col>
      <xdr:colOff>25400</xdr:colOff>
      <xdr:row>98</xdr:row>
      <xdr:rowOff>128115</xdr:rowOff>
    </xdr:to>
    <xdr:cxnSp macro="">
      <xdr:nvCxnSpPr>
        <xdr:cNvPr id="685" name="直線コネクタ 684"/>
        <xdr:cNvCxnSpPr/>
      </xdr:nvCxnSpPr>
      <xdr:spPr>
        <a:xfrm>
          <a:off x="16230600" y="16930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53441</xdr:rowOff>
    </xdr:from>
    <xdr:ext cx="599010" cy="259045"/>
    <xdr:sp macro="" textlink="">
      <xdr:nvSpPr>
        <xdr:cNvPr id="686" name="積立金最大値テキスト"/>
        <xdr:cNvSpPr txBox="1"/>
      </xdr:nvSpPr>
      <xdr:spPr>
        <a:xfrm>
          <a:off x="16370300" y="15312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106764</xdr:rowOff>
    </xdr:from>
    <xdr:to>
      <xdr:col>86</xdr:col>
      <xdr:colOff>25400</xdr:colOff>
      <xdr:row>90</xdr:row>
      <xdr:rowOff>106764</xdr:rowOff>
    </xdr:to>
    <xdr:cxnSp macro="">
      <xdr:nvCxnSpPr>
        <xdr:cNvPr id="687" name="直線コネクタ 686"/>
        <xdr:cNvCxnSpPr/>
      </xdr:nvCxnSpPr>
      <xdr:spPr>
        <a:xfrm>
          <a:off x="16230600" y="15537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167123</xdr:rowOff>
    </xdr:from>
    <xdr:to>
      <xdr:col>85</xdr:col>
      <xdr:colOff>127000</xdr:colOff>
      <xdr:row>98</xdr:row>
      <xdr:rowOff>9801</xdr:rowOff>
    </xdr:to>
    <xdr:cxnSp macro="">
      <xdr:nvCxnSpPr>
        <xdr:cNvPr id="688" name="直線コネクタ 687"/>
        <xdr:cNvCxnSpPr/>
      </xdr:nvCxnSpPr>
      <xdr:spPr>
        <a:xfrm flipV="1">
          <a:off x="15481300" y="16797773"/>
          <a:ext cx="838200" cy="1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46333</xdr:rowOff>
    </xdr:from>
    <xdr:ext cx="534377" cy="259045"/>
    <xdr:sp macro="" textlink="">
      <xdr:nvSpPr>
        <xdr:cNvPr id="689" name="積立金平均値テキスト"/>
        <xdr:cNvSpPr txBox="1"/>
      </xdr:nvSpPr>
      <xdr:spPr>
        <a:xfrm>
          <a:off x="16370300" y="165055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23456</xdr:rowOff>
    </xdr:from>
    <xdr:to>
      <xdr:col>85</xdr:col>
      <xdr:colOff>177800</xdr:colOff>
      <xdr:row>97</xdr:row>
      <xdr:rowOff>125056</xdr:rowOff>
    </xdr:to>
    <xdr:sp macro="" textlink="">
      <xdr:nvSpPr>
        <xdr:cNvPr id="690" name="フローチャート: 判断 689"/>
        <xdr:cNvSpPr/>
      </xdr:nvSpPr>
      <xdr:spPr>
        <a:xfrm>
          <a:off x="16268700" y="16654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8731</xdr:rowOff>
    </xdr:from>
    <xdr:to>
      <xdr:col>81</xdr:col>
      <xdr:colOff>50800</xdr:colOff>
      <xdr:row>98</xdr:row>
      <xdr:rowOff>9801</xdr:rowOff>
    </xdr:to>
    <xdr:cxnSp macro="">
      <xdr:nvCxnSpPr>
        <xdr:cNvPr id="691" name="直線コネクタ 690"/>
        <xdr:cNvCxnSpPr/>
      </xdr:nvCxnSpPr>
      <xdr:spPr>
        <a:xfrm>
          <a:off x="14592300" y="16810831"/>
          <a:ext cx="889000" cy="1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17357</xdr:rowOff>
    </xdr:from>
    <xdr:to>
      <xdr:col>81</xdr:col>
      <xdr:colOff>101600</xdr:colOff>
      <xdr:row>97</xdr:row>
      <xdr:rowOff>118957</xdr:rowOff>
    </xdr:to>
    <xdr:sp macro="" textlink="">
      <xdr:nvSpPr>
        <xdr:cNvPr id="692" name="フローチャート: 判断 691"/>
        <xdr:cNvSpPr/>
      </xdr:nvSpPr>
      <xdr:spPr>
        <a:xfrm>
          <a:off x="15430500" y="1664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135484</xdr:rowOff>
    </xdr:from>
    <xdr:ext cx="534377" cy="259045"/>
    <xdr:sp macro="" textlink="">
      <xdr:nvSpPr>
        <xdr:cNvPr id="693" name="テキスト ボックス 692"/>
        <xdr:cNvSpPr txBox="1"/>
      </xdr:nvSpPr>
      <xdr:spPr>
        <a:xfrm>
          <a:off x="15214111" y="16423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131497</xdr:rowOff>
    </xdr:from>
    <xdr:to>
      <xdr:col>76</xdr:col>
      <xdr:colOff>114300</xdr:colOff>
      <xdr:row>98</xdr:row>
      <xdr:rowOff>8731</xdr:rowOff>
    </xdr:to>
    <xdr:cxnSp macro="">
      <xdr:nvCxnSpPr>
        <xdr:cNvPr id="694" name="直線コネクタ 693"/>
        <xdr:cNvCxnSpPr/>
      </xdr:nvCxnSpPr>
      <xdr:spPr>
        <a:xfrm>
          <a:off x="13703300" y="16762147"/>
          <a:ext cx="889000" cy="48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16069</xdr:rowOff>
    </xdr:from>
    <xdr:to>
      <xdr:col>76</xdr:col>
      <xdr:colOff>165100</xdr:colOff>
      <xdr:row>97</xdr:row>
      <xdr:rowOff>117669</xdr:rowOff>
    </xdr:to>
    <xdr:sp macro="" textlink="">
      <xdr:nvSpPr>
        <xdr:cNvPr id="695" name="フローチャート: 判断 694"/>
        <xdr:cNvSpPr/>
      </xdr:nvSpPr>
      <xdr:spPr>
        <a:xfrm>
          <a:off x="14541500" y="16646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134196</xdr:rowOff>
    </xdr:from>
    <xdr:ext cx="534377" cy="259045"/>
    <xdr:sp macro="" textlink="">
      <xdr:nvSpPr>
        <xdr:cNvPr id="696" name="テキスト ボックス 695"/>
        <xdr:cNvSpPr txBox="1"/>
      </xdr:nvSpPr>
      <xdr:spPr>
        <a:xfrm>
          <a:off x="14325111" y="16421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131497</xdr:rowOff>
    </xdr:from>
    <xdr:to>
      <xdr:col>71</xdr:col>
      <xdr:colOff>177800</xdr:colOff>
      <xdr:row>98</xdr:row>
      <xdr:rowOff>27476</xdr:rowOff>
    </xdr:to>
    <xdr:cxnSp macro="">
      <xdr:nvCxnSpPr>
        <xdr:cNvPr id="697" name="直線コネクタ 696"/>
        <xdr:cNvCxnSpPr/>
      </xdr:nvCxnSpPr>
      <xdr:spPr>
        <a:xfrm flipV="1">
          <a:off x="12814300" y="16762147"/>
          <a:ext cx="889000" cy="67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145473</xdr:rowOff>
    </xdr:from>
    <xdr:to>
      <xdr:col>72</xdr:col>
      <xdr:colOff>38100</xdr:colOff>
      <xdr:row>97</xdr:row>
      <xdr:rowOff>75623</xdr:rowOff>
    </xdr:to>
    <xdr:sp macro="" textlink="">
      <xdr:nvSpPr>
        <xdr:cNvPr id="698" name="フローチャート: 判断 697"/>
        <xdr:cNvSpPr/>
      </xdr:nvSpPr>
      <xdr:spPr>
        <a:xfrm>
          <a:off x="13652500" y="1660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92150</xdr:rowOff>
    </xdr:from>
    <xdr:ext cx="534377" cy="259045"/>
    <xdr:sp macro="" textlink="">
      <xdr:nvSpPr>
        <xdr:cNvPr id="699" name="テキスト ボックス 698"/>
        <xdr:cNvSpPr txBox="1"/>
      </xdr:nvSpPr>
      <xdr:spPr>
        <a:xfrm>
          <a:off x="13436111" y="1637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106886</xdr:rowOff>
    </xdr:from>
    <xdr:to>
      <xdr:col>67</xdr:col>
      <xdr:colOff>101600</xdr:colOff>
      <xdr:row>98</xdr:row>
      <xdr:rowOff>37036</xdr:rowOff>
    </xdr:to>
    <xdr:sp macro="" textlink="">
      <xdr:nvSpPr>
        <xdr:cNvPr id="700" name="フローチャート: 判断 699"/>
        <xdr:cNvSpPr/>
      </xdr:nvSpPr>
      <xdr:spPr>
        <a:xfrm>
          <a:off x="12763500" y="16737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53563</xdr:rowOff>
    </xdr:from>
    <xdr:ext cx="534377" cy="259045"/>
    <xdr:sp macro="" textlink="">
      <xdr:nvSpPr>
        <xdr:cNvPr id="701" name="テキスト ボックス 700"/>
        <xdr:cNvSpPr txBox="1"/>
      </xdr:nvSpPr>
      <xdr:spPr>
        <a:xfrm>
          <a:off x="12547111" y="16512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116323</xdr:rowOff>
    </xdr:from>
    <xdr:to>
      <xdr:col>85</xdr:col>
      <xdr:colOff>177800</xdr:colOff>
      <xdr:row>98</xdr:row>
      <xdr:rowOff>46473</xdr:rowOff>
    </xdr:to>
    <xdr:sp macro="" textlink="">
      <xdr:nvSpPr>
        <xdr:cNvPr id="707" name="楕円 706"/>
        <xdr:cNvSpPr/>
      </xdr:nvSpPr>
      <xdr:spPr>
        <a:xfrm>
          <a:off x="16268700" y="16746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94750</xdr:rowOff>
    </xdr:from>
    <xdr:ext cx="534377" cy="259045"/>
    <xdr:sp macro="" textlink="">
      <xdr:nvSpPr>
        <xdr:cNvPr id="708" name="積立金該当値テキスト"/>
        <xdr:cNvSpPr txBox="1"/>
      </xdr:nvSpPr>
      <xdr:spPr>
        <a:xfrm>
          <a:off x="16370300" y="16725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130451</xdr:rowOff>
    </xdr:from>
    <xdr:to>
      <xdr:col>81</xdr:col>
      <xdr:colOff>101600</xdr:colOff>
      <xdr:row>98</xdr:row>
      <xdr:rowOff>60601</xdr:rowOff>
    </xdr:to>
    <xdr:sp macro="" textlink="">
      <xdr:nvSpPr>
        <xdr:cNvPr id="709" name="楕円 708"/>
        <xdr:cNvSpPr/>
      </xdr:nvSpPr>
      <xdr:spPr>
        <a:xfrm>
          <a:off x="15430500" y="16761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51728</xdr:rowOff>
    </xdr:from>
    <xdr:ext cx="534377" cy="259045"/>
    <xdr:sp macro="" textlink="">
      <xdr:nvSpPr>
        <xdr:cNvPr id="710" name="テキスト ボックス 709"/>
        <xdr:cNvSpPr txBox="1"/>
      </xdr:nvSpPr>
      <xdr:spPr>
        <a:xfrm>
          <a:off x="15214111" y="16853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129381</xdr:rowOff>
    </xdr:from>
    <xdr:to>
      <xdr:col>76</xdr:col>
      <xdr:colOff>165100</xdr:colOff>
      <xdr:row>98</xdr:row>
      <xdr:rowOff>59531</xdr:rowOff>
    </xdr:to>
    <xdr:sp macro="" textlink="">
      <xdr:nvSpPr>
        <xdr:cNvPr id="711" name="楕円 710"/>
        <xdr:cNvSpPr/>
      </xdr:nvSpPr>
      <xdr:spPr>
        <a:xfrm>
          <a:off x="14541500" y="16760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50658</xdr:rowOff>
    </xdr:from>
    <xdr:ext cx="534377" cy="259045"/>
    <xdr:sp macro="" textlink="">
      <xdr:nvSpPr>
        <xdr:cNvPr id="712" name="テキスト ボックス 711"/>
        <xdr:cNvSpPr txBox="1"/>
      </xdr:nvSpPr>
      <xdr:spPr>
        <a:xfrm>
          <a:off x="14325111" y="16852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80697</xdr:rowOff>
    </xdr:from>
    <xdr:to>
      <xdr:col>72</xdr:col>
      <xdr:colOff>38100</xdr:colOff>
      <xdr:row>98</xdr:row>
      <xdr:rowOff>10847</xdr:rowOff>
    </xdr:to>
    <xdr:sp macro="" textlink="">
      <xdr:nvSpPr>
        <xdr:cNvPr id="713" name="楕円 712"/>
        <xdr:cNvSpPr/>
      </xdr:nvSpPr>
      <xdr:spPr>
        <a:xfrm>
          <a:off x="13652500" y="1671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1974</xdr:rowOff>
    </xdr:from>
    <xdr:ext cx="534377" cy="259045"/>
    <xdr:sp macro="" textlink="">
      <xdr:nvSpPr>
        <xdr:cNvPr id="714" name="テキスト ボックス 713"/>
        <xdr:cNvSpPr txBox="1"/>
      </xdr:nvSpPr>
      <xdr:spPr>
        <a:xfrm>
          <a:off x="13436111" y="16804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148126</xdr:rowOff>
    </xdr:from>
    <xdr:to>
      <xdr:col>67</xdr:col>
      <xdr:colOff>101600</xdr:colOff>
      <xdr:row>98</xdr:row>
      <xdr:rowOff>78276</xdr:rowOff>
    </xdr:to>
    <xdr:sp macro="" textlink="">
      <xdr:nvSpPr>
        <xdr:cNvPr id="715" name="楕円 714"/>
        <xdr:cNvSpPr/>
      </xdr:nvSpPr>
      <xdr:spPr>
        <a:xfrm>
          <a:off x="12763500" y="16778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69403</xdr:rowOff>
    </xdr:from>
    <xdr:ext cx="534377" cy="259045"/>
    <xdr:sp macro="" textlink="">
      <xdr:nvSpPr>
        <xdr:cNvPr id="716" name="テキスト ボックス 715"/>
        <xdr:cNvSpPr txBox="1"/>
      </xdr:nvSpPr>
      <xdr:spPr>
        <a:xfrm>
          <a:off x="12547111" y="16871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0" name="テキスト ボックス 729"/>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32" name="テキスト ボックス 731"/>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128041</xdr:rowOff>
    </xdr:from>
    <xdr:to>
      <xdr:col>116</xdr:col>
      <xdr:colOff>62864</xdr:colOff>
      <xdr:row>38</xdr:row>
      <xdr:rowOff>25400</xdr:rowOff>
    </xdr:to>
    <xdr:cxnSp macro="">
      <xdr:nvCxnSpPr>
        <xdr:cNvPr id="736" name="直線コネクタ 735"/>
        <xdr:cNvCxnSpPr/>
      </xdr:nvCxnSpPr>
      <xdr:spPr>
        <a:xfrm flipV="1">
          <a:off x="22159595" y="5271541"/>
          <a:ext cx="1269" cy="1268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37" name="投資及び出資金最小値テキスト"/>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74718</xdr:rowOff>
    </xdr:from>
    <xdr:ext cx="534377" cy="259045"/>
    <xdr:sp macro="" textlink="">
      <xdr:nvSpPr>
        <xdr:cNvPr id="739" name="投資及び出資金最大値テキスト"/>
        <xdr:cNvSpPr txBox="1"/>
      </xdr:nvSpPr>
      <xdr:spPr>
        <a:xfrm>
          <a:off x="22212300" y="504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128041</xdr:rowOff>
    </xdr:from>
    <xdr:to>
      <xdr:col>116</xdr:col>
      <xdr:colOff>152400</xdr:colOff>
      <xdr:row>30</xdr:row>
      <xdr:rowOff>128041</xdr:rowOff>
    </xdr:to>
    <xdr:cxnSp macro="">
      <xdr:nvCxnSpPr>
        <xdr:cNvPr id="740" name="直線コネクタ 739"/>
        <xdr:cNvCxnSpPr/>
      </xdr:nvCxnSpPr>
      <xdr:spPr>
        <a:xfrm>
          <a:off x="22072600" y="5271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41" name="直線コネクタ 740"/>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73144</xdr:rowOff>
    </xdr:from>
    <xdr:ext cx="469744" cy="259045"/>
    <xdr:sp macro="" textlink="">
      <xdr:nvSpPr>
        <xdr:cNvPr id="742" name="投資及び出資金平均値テキスト"/>
        <xdr:cNvSpPr txBox="1"/>
      </xdr:nvSpPr>
      <xdr:spPr>
        <a:xfrm>
          <a:off x="22212300" y="60738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50267</xdr:rowOff>
    </xdr:from>
    <xdr:to>
      <xdr:col>116</xdr:col>
      <xdr:colOff>114300</xdr:colOff>
      <xdr:row>36</xdr:row>
      <xdr:rowOff>151867</xdr:rowOff>
    </xdr:to>
    <xdr:sp macro="" textlink="">
      <xdr:nvSpPr>
        <xdr:cNvPr id="743" name="フローチャート: 判断 742"/>
        <xdr:cNvSpPr/>
      </xdr:nvSpPr>
      <xdr:spPr>
        <a:xfrm>
          <a:off x="22110700" y="62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4" name="直線コネクタ 743"/>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16091</xdr:rowOff>
    </xdr:from>
    <xdr:to>
      <xdr:col>112</xdr:col>
      <xdr:colOff>38100</xdr:colOff>
      <xdr:row>36</xdr:row>
      <xdr:rowOff>117691</xdr:rowOff>
    </xdr:to>
    <xdr:sp macro="" textlink="">
      <xdr:nvSpPr>
        <xdr:cNvPr id="745" name="フローチャート: 判断 744"/>
        <xdr:cNvSpPr/>
      </xdr:nvSpPr>
      <xdr:spPr>
        <a:xfrm>
          <a:off x="21272500" y="618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134218</xdr:rowOff>
    </xdr:from>
    <xdr:ext cx="469744" cy="259045"/>
    <xdr:sp macro="" textlink="">
      <xdr:nvSpPr>
        <xdr:cNvPr id="746" name="テキスト ボックス 745"/>
        <xdr:cNvSpPr txBox="1"/>
      </xdr:nvSpPr>
      <xdr:spPr>
        <a:xfrm>
          <a:off x="21088428" y="5963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7" name="直線コネクタ 746"/>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41923</xdr:rowOff>
    </xdr:from>
    <xdr:to>
      <xdr:col>107</xdr:col>
      <xdr:colOff>101600</xdr:colOff>
      <xdr:row>36</xdr:row>
      <xdr:rowOff>143523</xdr:rowOff>
    </xdr:to>
    <xdr:sp macro="" textlink="">
      <xdr:nvSpPr>
        <xdr:cNvPr id="748" name="フローチャート: 判断 747"/>
        <xdr:cNvSpPr/>
      </xdr:nvSpPr>
      <xdr:spPr>
        <a:xfrm>
          <a:off x="20383500" y="6214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160050</xdr:rowOff>
    </xdr:from>
    <xdr:ext cx="469744" cy="259045"/>
    <xdr:sp macro="" textlink="">
      <xdr:nvSpPr>
        <xdr:cNvPr id="749" name="テキスト ボックス 748"/>
        <xdr:cNvSpPr txBox="1"/>
      </xdr:nvSpPr>
      <xdr:spPr>
        <a:xfrm>
          <a:off x="20199428" y="5989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50" name="直線コネクタ 749"/>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15691</xdr:rowOff>
    </xdr:from>
    <xdr:to>
      <xdr:col>102</xdr:col>
      <xdr:colOff>165100</xdr:colOff>
      <xdr:row>36</xdr:row>
      <xdr:rowOff>117291</xdr:rowOff>
    </xdr:to>
    <xdr:sp macro="" textlink="">
      <xdr:nvSpPr>
        <xdr:cNvPr id="751" name="フローチャート: 判断 750"/>
        <xdr:cNvSpPr/>
      </xdr:nvSpPr>
      <xdr:spPr>
        <a:xfrm>
          <a:off x="19494500" y="6187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133818</xdr:rowOff>
    </xdr:from>
    <xdr:ext cx="469744" cy="259045"/>
    <xdr:sp macro="" textlink="">
      <xdr:nvSpPr>
        <xdr:cNvPr id="752" name="テキスト ボックス 751"/>
        <xdr:cNvSpPr txBox="1"/>
      </xdr:nvSpPr>
      <xdr:spPr>
        <a:xfrm>
          <a:off x="19310428" y="5963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107759</xdr:rowOff>
    </xdr:from>
    <xdr:to>
      <xdr:col>98</xdr:col>
      <xdr:colOff>38100</xdr:colOff>
      <xdr:row>37</xdr:row>
      <xdr:rowOff>37909</xdr:rowOff>
    </xdr:to>
    <xdr:sp macro="" textlink="">
      <xdr:nvSpPr>
        <xdr:cNvPr id="753" name="フローチャート: 判断 752"/>
        <xdr:cNvSpPr/>
      </xdr:nvSpPr>
      <xdr:spPr>
        <a:xfrm>
          <a:off x="18605500" y="6279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54436</xdr:rowOff>
    </xdr:from>
    <xdr:ext cx="469744" cy="259045"/>
    <xdr:sp macro="" textlink="">
      <xdr:nvSpPr>
        <xdr:cNvPr id="754" name="テキスト ボックス 753"/>
        <xdr:cNvSpPr txBox="1"/>
      </xdr:nvSpPr>
      <xdr:spPr>
        <a:xfrm>
          <a:off x="18421428" y="6055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60" name="楕円 759"/>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60977</xdr:rowOff>
    </xdr:from>
    <xdr:ext cx="249299" cy="259045"/>
    <xdr:sp macro="" textlink="">
      <xdr:nvSpPr>
        <xdr:cNvPr id="761" name="投資及び出資金該当値テキスト"/>
        <xdr:cNvSpPr txBox="1"/>
      </xdr:nvSpPr>
      <xdr:spPr>
        <a:xfrm>
          <a:off x="22212300" y="6404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2" name="楕円 761"/>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3" name="テキスト ボックス 762"/>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4" name="楕円 763"/>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5" name="テキスト ボックス 764"/>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6" name="楕円 765"/>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7" name="テキスト ボックス 766"/>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8" name="楕円 767"/>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9" name="テキスト ボックス 768"/>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0" name="直線コネクタ 779"/>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1" name="テキスト ボックス 780"/>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2" name="直線コネクタ 781"/>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3" name="テキスト ボックス 782"/>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4" name="直線コネクタ 783"/>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5" name="テキスト ボックス 784"/>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6" name="直線コネクタ 785"/>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7" name="テキスト ボックス 786"/>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52</xdr:row>
      <xdr:rowOff>108610</xdr:rowOff>
    </xdr:from>
    <xdr:to>
      <xdr:col>116</xdr:col>
      <xdr:colOff>62864</xdr:colOff>
      <xdr:row>58</xdr:row>
      <xdr:rowOff>139700</xdr:rowOff>
    </xdr:to>
    <xdr:cxnSp macro="">
      <xdr:nvCxnSpPr>
        <xdr:cNvPr id="791" name="直線コネクタ 790"/>
        <xdr:cNvCxnSpPr/>
      </xdr:nvCxnSpPr>
      <xdr:spPr>
        <a:xfrm flipV="1">
          <a:off x="22159595" y="9024010"/>
          <a:ext cx="1269" cy="1059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2"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3" name="直線コネクタ 792"/>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51</xdr:row>
      <xdr:rowOff>55287</xdr:rowOff>
    </xdr:from>
    <xdr:ext cx="534377" cy="259045"/>
    <xdr:sp macro="" textlink="">
      <xdr:nvSpPr>
        <xdr:cNvPr id="794" name="貸付金最大値テキスト"/>
        <xdr:cNvSpPr txBox="1"/>
      </xdr:nvSpPr>
      <xdr:spPr>
        <a:xfrm>
          <a:off x="22212300" y="8799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52</xdr:row>
      <xdr:rowOff>108610</xdr:rowOff>
    </xdr:from>
    <xdr:to>
      <xdr:col>116</xdr:col>
      <xdr:colOff>152400</xdr:colOff>
      <xdr:row>52</xdr:row>
      <xdr:rowOff>108610</xdr:rowOff>
    </xdr:to>
    <xdr:cxnSp macro="">
      <xdr:nvCxnSpPr>
        <xdr:cNvPr id="795" name="直線コネクタ 794"/>
        <xdr:cNvCxnSpPr/>
      </xdr:nvCxnSpPr>
      <xdr:spPr>
        <a:xfrm>
          <a:off x="22072600" y="9024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117618</xdr:rowOff>
    </xdr:from>
    <xdr:to>
      <xdr:col>116</xdr:col>
      <xdr:colOff>63500</xdr:colOff>
      <xdr:row>57</xdr:row>
      <xdr:rowOff>120086</xdr:rowOff>
    </xdr:to>
    <xdr:cxnSp macro="">
      <xdr:nvCxnSpPr>
        <xdr:cNvPr id="796" name="直線コネクタ 795"/>
        <xdr:cNvCxnSpPr/>
      </xdr:nvCxnSpPr>
      <xdr:spPr>
        <a:xfrm flipV="1">
          <a:off x="21323300" y="9890268"/>
          <a:ext cx="838200" cy="2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131299</xdr:rowOff>
    </xdr:from>
    <xdr:ext cx="469744" cy="259045"/>
    <xdr:sp macro="" textlink="">
      <xdr:nvSpPr>
        <xdr:cNvPr id="797" name="貸付金平均値テキスト"/>
        <xdr:cNvSpPr txBox="1"/>
      </xdr:nvSpPr>
      <xdr:spPr>
        <a:xfrm>
          <a:off x="22212300" y="95610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108422</xdr:rowOff>
    </xdr:from>
    <xdr:to>
      <xdr:col>116</xdr:col>
      <xdr:colOff>114300</xdr:colOff>
      <xdr:row>57</xdr:row>
      <xdr:rowOff>38572</xdr:rowOff>
    </xdr:to>
    <xdr:sp macro="" textlink="">
      <xdr:nvSpPr>
        <xdr:cNvPr id="798" name="フローチャート: 判断 797"/>
        <xdr:cNvSpPr/>
      </xdr:nvSpPr>
      <xdr:spPr>
        <a:xfrm>
          <a:off x="22110700" y="9709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70663</xdr:rowOff>
    </xdr:from>
    <xdr:to>
      <xdr:col>111</xdr:col>
      <xdr:colOff>177800</xdr:colOff>
      <xdr:row>57</xdr:row>
      <xdr:rowOff>120086</xdr:rowOff>
    </xdr:to>
    <xdr:cxnSp macro="">
      <xdr:nvCxnSpPr>
        <xdr:cNvPr id="799" name="直線コネクタ 798"/>
        <xdr:cNvCxnSpPr/>
      </xdr:nvCxnSpPr>
      <xdr:spPr>
        <a:xfrm>
          <a:off x="20434300" y="9843313"/>
          <a:ext cx="889000" cy="49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109062</xdr:rowOff>
    </xdr:from>
    <xdr:to>
      <xdr:col>112</xdr:col>
      <xdr:colOff>38100</xdr:colOff>
      <xdr:row>57</xdr:row>
      <xdr:rowOff>39212</xdr:rowOff>
    </xdr:to>
    <xdr:sp macro="" textlink="">
      <xdr:nvSpPr>
        <xdr:cNvPr id="800" name="フローチャート: 判断 799"/>
        <xdr:cNvSpPr/>
      </xdr:nvSpPr>
      <xdr:spPr>
        <a:xfrm>
          <a:off x="21272500" y="9710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55739</xdr:rowOff>
    </xdr:from>
    <xdr:ext cx="469744" cy="259045"/>
    <xdr:sp macro="" textlink="">
      <xdr:nvSpPr>
        <xdr:cNvPr id="801" name="テキスト ボックス 800"/>
        <xdr:cNvSpPr txBox="1"/>
      </xdr:nvSpPr>
      <xdr:spPr>
        <a:xfrm>
          <a:off x="21088428" y="9485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70663</xdr:rowOff>
    </xdr:from>
    <xdr:to>
      <xdr:col>107</xdr:col>
      <xdr:colOff>50800</xdr:colOff>
      <xdr:row>57</xdr:row>
      <xdr:rowOff>71897</xdr:rowOff>
    </xdr:to>
    <xdr:cxnSp macro="">
      <xdr:nvCxnSpPr>
        <xdr:cNvPr id="802" name="直線コネクタ 801"/>
        <xdr:cNvCxnSpPr/>
      </xdr:nvCxnSpPr>
      <xdr:spPr>
        <a:xfrm flipV="1">
          <a:off x="19545300" y="9843313"/>
          <a:ext cx="889000" cy="1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127305</xdr:rowOff>
    </xdr:from>
    <xdr:to>
      <xdr:col>107</xdr:col>
      <xdr:colOff>101600</xdr:colOff>
      <xdr:row>57</xdr:row>
      <xdr:rowOff>57455</xdr:rowOff>
    </xdr:to>
    <xdr:sp macro="" textlink="">
      <xdr:nvSpPr>
        <xdr:cNvPr id="803" name="フローチャート: 判断 802"/>
        <xdr:cNvSpPr/>
      </xdr:nvSpPr>
      <xdr:spPr>
        <a:xfrm>
          <a:off x="20383500" y="972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73982</xdr:rowOff>
    </xdr:from>
    <xdr:ext cx="469744" cy="259045"/>
    <xdr:sp macro="" textlink="">
      <xdr:nvSpPr>
        <xdr:cNvPr id="804" name="テキスト ボックス 803"/>
        <xdr:cNvSpPr txBox="1"/>
      </xdr:nvSpPr>
      <xdr:spPr>
        <a:xfrm>
          <a:off x="20199428" y="9503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71897</xdr:rowOff>
    </xdr:from>
    <xdr:to>
      <xdr:col>102</xdr:col>
      <xdr:colOff>114300</xdr:colOff>
      <xdr:row>57</xdr:row>
      <xdr:rowOff>72492</xdr:rowOff>
    </xdr:to>
    <xdr:cxnSp macro="">
      <xdr:nvCxnSpPr>
        <xdr:cNvPr id="805" name="直線コネクタ 804"/>
        <xdr:cNvCxnSpPr/>
      </xdr:nvCxnSpPr>
      <xdr:spPr>
        <a:xfrm flipV="1">
          <a:off x="18656300" y="9844547"/>
          <a:ext cx="889000" cy="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107462</xdr:rowOff>
    </xdr:from>
    <xdr:to>
      <xdr:col>102</xdr:col>
      <xdr:colOff>165100</xdr:colOff>
      <xdr:row>57</xdr:row>
      <xdr:rowOff>37612</xdr:rowOff>
    </xdr:to>
    <xdr:sp macro="" textlink="">
      <xdr:nvSpPr>
        <xdr:cNvPr id="806" name="フローチャート: 判断 805"/>
        <xdr:cNvSpPr/>
      </xdr:nvSpPr>
      <xdr:spPr>
        <a:xfrm>
          <a:off x="19494500" y="970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54139</xdr:rowOff>
    </xdr:from>
    <xdr:ext cx="469744" cy="259045"/>
    <xdr:sp macro="" textlink="">
      <xdr:nvSpPr>
        <xdr:cNvPr id="807" name="テキスト ボックス 806"/>
        <xdr:cNvSpPr txBox="1"/>
      </xdr:nvSpPr>
      <xdr:spPr>
        <a:xfrm>
          <a:off x="19310428" y="9483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27361</xdr:rowOff>
    </xdr:from>
    <xdr:to>
      <xdr:col>98</xdr:col>
      <xdr:colOff>38100</xdr:colOff>
      <xdr:row>57</xdr:row>
      <xdr:rowOff>128961</xdr:rowOff>
    </xdr:to>
    <xdr:sp macro="" textlink="">
      <xdr:nvSpPr>
        <xdr:cNvPr id="808" name="フローチャート: 判断 807"/>
        <xdr:cNvSpPr/>
      </xdr:nvSpPr>
      <xdr:spPr>
        <a:xfrm>
          <a:off x="18605500" y="980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120088</xdr:rowOff>
    </xdr:from>
    <xdr:ext cx="469744" cy="259045"/>
    <xdr:sp macro="" textlink="">
      <xdr:nvSpPr>
        <xdr:cNvPr id="809" name="テキスト ボックス 808"/>
        <xdr:cNvSpPr txBox="1"/>
      </xdr:nvSpPr>
      <xdr:spPr>
        <a:xfrm>
          <a:off x="18421428" y="9892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66818</xdr:rowOff>
    </xdr:from>
    <xdr:to>
      <xdr:col>116</xdr:col>
      <xdr:colOff>114300</xdr:colOff>
      <xdr:row>57</xdr:row>
      <xdr:rowOff>168418</xdr:rowOff>
    </xdr:to>
    <xdr:sp macro="" textlink="">
      <xdr:nvSpPr>
        <xdr:cNvPr id="815" name="楕円 814"/>
        <xdr:cNvSpPr/>
      </xdr:nvSpPr>
      <xdr:spPr>
        <a:xfrm>
          <a:off x="22110700" y="983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45245</xdr:rowOff>
    </xdr:from>
    <xdr:ext cx="469744" cy="259045"/>
    <xdr:sp macro="" textlink="">
      <xdr:nvSpPr>
        <xdr:cNvPr id="816" name="貸付金該当値テキスト"/>
        <xdr:cNvSpPr txBox="1"/>
      </xdr:nvSpPr>
      <xdr:spPr>
        <a:xfrm>
          <a:off x="22212300" y="9817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69286</xdr:rowOff>
    </xdr:from>
    <xdr:to>
      <xdr:col>112</xdr:col>
      <xdr:colOff>38100</xdr:colOff>
      <xdr:row>57</xdr:row>
      <xdr:rowOff>170886</xdr:rowOff>
    </xdr:to>
    <xdr:sp macro="" textlink="">
      <xdr:nvSpPr>
        <xdr:cNvPr id="817" name="楕円 816"/>
        <xdr:cNvSpPr/>
      </xdr:nvSpPr>
      <xdr:spPr>
        <a:xfrm>
          <a:off x="21272500" y="9841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162013</xdr:rowOff>
    </xdr:from>
    <xdr:ext cx="469744" cy="259045"/>
    <xdr:sp macro="" textlink="">
      <xdr:nvSpPr>
        <xdr:cNvPr id="818" name="テキスト ボックス 817"/>
        <xdr:cNvSpPr txBox="1"/>
      </xdr:nvSpPr>
      <xdr:spPr>
        <a:xfrm>
          <a:off x="21088428" y="9934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19863</xdr:rowOff>
    </xdr:from>
    <xdr:to>
      <xdr:col>107</xdr:col>
      <xdr:colOff>101600</xdr:colOff>
      <xdr:row>57</xdr:row>
      <xdr:rowOff>121463</xdr:rowOff>
    </xdr:to>
    <xdr:sp macro="" textlink="">
      <xdr:nvSpPr>
        <xdr:cNvPr id="819" name="楕円 818"/>
        <xdr:cNvSpPr/>
      </xdr:nvSpPr>
      <xdr:spPr>
        <a:xfrm>
          <a:off x="20383500" y="9792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112590</xdr:rowOff>
    </xdr:from>
    <xdr:ext cx="469744" cy="259045"/>
    <xdr:sp macro="" textlink="">
      <xdr:nvSpPr>
        <xdr:cNvPr id="820" name="テキスト ボックス 819"/>
        <xdr:cNvSpPr txBox="1"/>
      </xdr:nvSpPr>
      <xdr:spPr>
        <a:xfrm>
          <a:off x="20199428" y="9885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21097</xdr:rowOff>
    </xdr:from>
    <xdr:to>
      <xdr:col>102</xdr:col>
      <xdr:colOff>165100</xdr:colOff>
      <xdr:row>57</xdr:row>
      <xdr:rowOff>122697</xdr:rowOff>
    </xdr:to>
    <xdr:sp macro="" textlink="">
      <xdr:nvSpPr>
        <xdr:cNvPr id="821" name="楕円 820"/>
        <xdr:cNvSpPr/>
      </xdr:nvSpPr>
      <xdr:spPr>
        <a:xfrm>
          <a:off x="19494500" y="9793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113824</xdr:rowOff>
    </xdr:from>
    <xdr:ext cx="469744" cy="259045"/>
    <xdr:sp macro="" textlink="">
      <xdr:nvSpPr>
        <xdr:cNvPr id="822" name="テキスト ボックス 821"/>
        <xdr:cNvSpPr txBox="1"/>
      </xdr:nvSpPr>
      <xdr:spPr>
        <a:xfrm>
          <a:off x="19310428" y="9886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21692</xdr:rowOff>
    </xdr:from>
    <xdr:to>
      <xdr:col>98</xdr:col>
      <xdr:colOff>38100</xdr:colOff>
      <xdr:row>57</xdr:row>
      <xdr:rowOff>123292</xdr:rowOff>
    </xdr:to>
    <xdr:sp macro="" textlink="">
      <xdr:nvSpPr>
        <xdr:cNvPr id="823" name="楕円 822"/>
        <xdr:cNvSpPr/>
      </xdr:nvSpPr>
      <xdr:spPr>
        <a:xfrm>
          <a:off x="18605500" y="9794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139819</xdr:rowOff>
    </xdr:from>
    <xdr:ext cx="469744" cy="259045"/>
    <xdr:sp macro="" textlink="">
      <xdr:nvSpPr>
        <xdr:cNvPr id="824" name="テキスト ボックス 823"/>
        <xdr:cNvSpPr txBox="1"/>
      </xdr:nvSpPr>
      <xdr:spPr>
        <a:xfrm>
          <a:off x="18421428" y="9569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5" name="テキスト ボックス 834"/>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6" name="直線コネクタ 835"/>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7" name="テキスト ボックス 836"/>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8" name="直線コネクタ 837"/>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9" name="テキスト ボックス 838"/>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0" name="直線コネクタ 839"/>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1" name="テキスト ボックス 840"/>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2" name="直線コネクタ 841"/>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3" name="テキスト ボックス 842"/>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4" name="直線コネクタ 843"/>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5" name="テキスト ボックス 844"/>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6" name="直線コネクタ 845"/>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7" name="テキスト ボックス 846"/>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8"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132804</xdr:rowOff>
    </xdr:from>
    <xdr:to>
      <xdr:col>116</xdr:col>
      <xdr:colOff>62864</xdr:colOff>
      <xdr:row>78</xdr:row>
      <xdr:rowOff>74244</xdr:rowOff>
    </xdr:to>
    <xdr:cxnSp macro="">
      <xdr:nvCxnSpPr>
        <xdr:cNvPr id="849" name="直線コネクタ 848"/>
        <xdr:cNvCxnSpPr/>
      </xdr:nvCxnSpPr>
      <xdr:spPr>
        <a:xfrm flipV="1">
          <a:off x="22159595" y="12134304"/>
          <a:ext cx="1269" cy="131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78071</xdr:rowOff>
    </xdr:from>
    <xdr:ext cx="534377" cy="259045"/>
    <xdr:sp macro="" textlink="">
      <xdr:nvSpPr>
        <xdr:cNvPr id="850" name="繰出金最小値テキスト"/>
        <xdr:cNvSpPr txBox="1"/>
      </xdr:nvSpPr>
      <xdr:spPr>
        <a:xfrm>
          <a:off x="22212300" y="1345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74244</xdr:rowOff>
    </xdr:from>
    <xdr:to>
      <xdr:col>116</xdr:col>
      <xdr:colOff>152400</xdr:colOff>
      <xdr:row>78</xdr:row>
      <xdr:rowOff>74244</xdr:rowOff>
    </xdr:to>
    <xdr:cxnSp macro="">
      <xdr:nvCxnSpPr>
        <xdr:cNvPr id="851" name="直線コネクタ 850"/>
        <xdr:cNvCxnSpPr/>
      </xdr:nvCxnSpPr>
      <xdr:spPr>
        <a:xfrm>
          <a:off x="22072600" y="1344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79481</xdr:rowOff>
    </xdr:from>
    <xdr:ext cx="534377" cy="259045"/>
    <xdr:sp macro="" textlink="">
      <xdr:nvSpPr>
        <xdr:cNvPr id="852" name="繰出金最大値テキスト"/>
        <xdr:cNvSpPr txBox="1"/>
      </xdr:nvSpPr>
      <xdr:spPr>
        <a:xfrm>
          <a:off x="22212300" y="11909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132804</xdr:rowOff>
    </xdr:from>
    <xdr:to>
      <xdr:col>116</xdr:col>
      <xdr:colOff>152400</xdr:colOff>
      <xdr:row>70</xdr:row>
      <xdr:rowOff>132804</xdr:rowOff>
    </xdr:to>
    <xdr:cxnSp macro="">
      <xdr:nvCxnSpPr>
        <xdr:cNvPr id="853" name="直線コネクタ 852"/>
        <xdr:cNvCxnSpPr/>
      </xdr:nvCxnSpPr>
      <xdr:spPr>
        <a:xfrm>
          <a:off x="22072600" y="12134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35496</xdr:rowOff>
    </xdr:from>
    <xdr:to>
      <xdr:col>116</xdr:col>
      <xdr:colOff>63500</xdr:colOff>
      <xdr:row>75</xdr:row>
      <xdr:rowOff>79083</xdr:rowOff>
    </xdr:to>
    <xdr:cxnSp macro="">
      <xdr:nvCxnSpPr>
        <xdr:cNvPr id="854" name="直線コネクタ 853"/>
        <xdr:cNvCxnSpPr/>
      </xdr:nvCxnSpPr>
      <xdr:spPr>
        <a:xfrm flipV="1">
          <a:off x="21323300" y="12894246"/>
          <a:ext cx="838200" cy="43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158031</xdr:rowOff>
    </xdr:from>
    <xdr:ext cx="534377" cy="259045"/>
    <xdr:sp macro="" textlink="">
      <xdr:nvSpPr>
        <xdr:cNvPr id="855" name="繰出金平均値テキスト"/>
        <xdr:cNvSpPr txBox="1"/>
      </xdr:nvSpPr>
      <xdr:spPr>
        <a:xfrm>
          <a:off x="22212300" y="12673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135154</xdr:rowOff>
    </xdr:from>
    <xdr:to>
      <xdr:col>116</xdr:col>
      <xdr:colOff>114300</xdr:colOff>
      <xdr:row>75</xdr:row>
      <xdr:rowOff>65304</xdr:rowOff>
    </xdr:to>
    <xdr:sp macro="" textlink="">
      <xdr:nvSpPr>
        <xdr:cNvPr id="856" name="フローチャート: 判断 855"/>
        <xdr:cNvSpPr/>
      </xdr:nvSpPr>
      <xdr:spPr>
        <a:xfrm>
          <a:off x="22110700" y="1282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79083</xdr:rowOff>
    </xdr:from>
    <xdr:to>
      <xdr:col>111</xdr:col>
      <xdr:colOff>177800</xdr:colOff>
      <xdr:row>75</xdr:row>
      <xdr:rowOff>131470</xdr:rowOff>
    </xdr:to>
    <xdr:cxnSp macro="">
      <xdr:nvCxnSpPr>
        <xdr:cNvPr id="857" name="直線コネクタ 856"/>
        <xdr:cNvCxnSpPr/>
      </xdr:nvCxnSpPr>
      <xdr:spPr>
        <a:xfrm flipV="1">
          <a:off x="20434300" y="12937833"/>
          <a:ext cx="889000" cy="52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161442</xdr:rowOff>
    </xdr:from>
    <xdr:to>
      <xdr:col>112</xdr:col>
      <xdr:colOff>38100</xdr:colOff>
      <xdr:row>75</xdr:row>
      <xdr:rowOff>91592</xdr:rowOff>
    </xdr:to>
    <xdr:sp macro="" textlink="">
      <xdr:nvSpPr>
        <xdr:cNvPr id="858" name="フローチャート: 判断 857"/>
        <xdr:cNvSpPr/>
      </xdr:nvSpPr>
      <xdr:spPr>
        <a:xfrm>
          <a:off x="21272500" y="12848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108119</xdr:rowOff>
    </xdr:from>
    <xdr:ext cx="534377" cy="259045"/>
    <xdr:sp macro="" textlink="">
      <xdr:nvSpPr>
        <xdr:cNvPr id="859" name="テキスト ボックス 858"/>
        <xdr:cNvSpPr txBox="1"/>
      </xdr:nvSpPr>
      <xdr:spPr>
        <a:xfrm>
          <a:off x="21056111" y="12623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100762</xdr:rowOff>
    </xdr:from>
    <xdr:to>
      <xdr:col>107</xdr:col>
      <xdr:colOff>50800</xdr:colOff>
      <xdr:row>75</xdr:row>
      <xdr:rowOff>131470</xdr:rowOff>
    </xdr:to>
    <xdr:cxnSp macro="">
      <xdr:nvCxnSpPr>
        <xdr:cNvPr id="860" name="直線コネクタ 859"/>
        <xdr:cNvCxnSpPr/>
      </xdr:nvCxnSpPr>
      <xdr:spPr>
        <a:xfrm>
          <a:off x="19545300" y="12959512"/>
          <a:ext cx="889000" cy="30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59639</xdr:rowOff>
    </xdr:from>
    <xdr:to>
      <xdr:col>107</xdr:col>
      <xdr:colOff>101600</xdr:colOff>
      <xdr:row>75</xdr:row>
      <xdr:rowOff>161240</xdr:rowOff>
    </xdr:to>
    <xdr:sp macro="" textlink="">
      <xdr:nvSpPr>
        <xdr:cNvPr id="861" name="フローチャート: 判断 860"/>
        <xdr:cNvSpPr/>
      </xdr:nvSpPr>
      <xdr:spPr>
        <a:xfrm>
          <a:off x="20383500" y="129183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6316</xdr:rowOff>
    </xdr:from>
    <xdr:ext cx="534377" cy="259045"/>
    <xdr:sp macro="" textlink="">
      <xdr:nvSpPr>
        <xdr:cNvPr id="862" name="テキスト ボックス 861"/>
        <xdr:cNvSpPr txBox="1"/>
      </xdr:nvSpPr>
      <xdr:spPr>
        <a:xfrm>
          <a:off x="20167111" y="12693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99543</xdr:rowOff>
    </xdr:from>
    <xdr:to>
      <xdr:col>102</xdr:col>
      <xdr:colOff>114300</xdr:colOff>
      <xdr:row>75</xdr:row>
      <xdr:rowOff>100762</xdr:rowOff>
    </xdr:to>
    <xdr:cxnSp macro="">
      <xdr:nvCxnSpPr>
        <xdr:cNvPr id="863" name="直線コネクタ 862"/>
        <xdr:cNvCxnSpPr/>
      </xdr:nvCxnSpPr>
      <xdr:spPr>
        <a:xfrm>
          <a:off x="18656300" y="12958293"/>
          <a:ext cx="889000" cy="1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86843</xdr:rowOff>
    </xdr:from>
    <xdr:to>
      <xdr:col>102</xdr:col>
      <xdr:colOff>165100</xdr:colOff>
      <xdr:row>76</xdr:row>
      <xdr:rowOff>16993</xdr:rowOff>
    </xdr:to>
    <xdr:sp macro="" textlink="">
      <xdr:nvSpPr>
        <xdr:cNvPr id="864" name="フローチャート: 判断 863"/>
        <xdr:cNvSpPr/>
      </xdr:nvSpPr>
      <xdr:spPr>
        <a:xfrm>
          <a:off x="194945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8120</xdr:rowOff>
    </xdr:from>
    <xdr:ext cx="534377" cy="259045"/>
    <xdr:sp macro="" textlink="">
      <xdr:nvSpPr>
        <xdr:cNvPr id="865" name="テキスト ボックス 864"/>
        <xdr:cNvSpPr txBox="1"/>
      </xdr:nvSpPr>
      <xdr:spPr>
        <a:xfrm>
          <a:off x="19278111" y="13038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153708</xdr:rowOff>
    </xdr:from>
    <xdr:to>
      <xdr:col>98</xdr:col>
      <xdr:colOff>38100</xdr:colOff>
      <xdr:row>78</xdr:row>
      <xdr:rowOff>83858</xdr:rowOff>
    </xdr:to>
    <xdr:sp macro="" textlink="">
      <xdr:nvSpPr>
        <xdr:cNvPr id="866" name="フローチャート: 判断 865"/>
        <xdr:cNvSpPr/>
      </xdr:nvSpPr>
      <xdr:spPr>
        <a:xfrm>
          <a:off x="18605500" y="13355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78</xdr:row>
      <xdr:rowOff>74985</xdr:rowOff>
    </xdr:from>
    <xdr:ext cx="534377" cy="259045"/>
    <xdr:sp macro="" textlink="">
      <xdr:nvSpPr>
        <xdr:cNvPr id="867" name="テキスト ボックス 866"/>
        <xdr:cNvSpPr txBox="1"/>
      </xdr:nvSpPr>
      <xdr:spPr>
        <a:xfrm>
          <a:off x="18389111" y="13448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8" name="テキスト ボックス 867"/>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9" name="テキスト ボックス 868"/>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0" name="テキスト ボックス 869"/>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1" name="テキスト ボックス 870"/>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2" name="テキスト ボックス 871"/>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156146</xdr:rowOff>
    </xdr:from>
    <xdr:to>
      <xdr:col>116</xdr:col>
      <xdr:colOff>114300</xdr:colOff>
      <xdr:row>75</xdr:row>
      <xdr:rowOff>86296</xdr:rowOff>
    </xdr:to>
    <xdr:sp macro="" textlink="">
      <xdr:nvSpPr>
        <xdr:cNvPr id="873" name="楕円 872"/>
        <xdr:cNvSpPr/>
      </xdr:nvSpPr>
      <xdr:spPr>
        <a:xfrm>
          <a:off x="22110700" y="12843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134573</xdr:rowOff>
    </xdr:from>
    <xdr:ext cx="534377" cy="259045"/>
    <xdr:sp macro="" textlink="">
      <xdr:nvSpPr>
        <xdr:cNvPr id="874" name="繰出金該当値テキスト"/>
        <xdr:cNvSpPr txBox="1"/>
      </xdr:nvSpPr>
      <xdr:spPr>
        <a:xfrm>
          <a:off x="22212300" y="12821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28283</xdr:rowOff>
    </xdr:from>
    <xdr:to>
      <xdr:col>112</xdr:col>
      <xdr:colOff>38100</xdr:colOff>
      <xdr:row>75</xdr:row>
      <xdr:rowOff>129883</xdr:rowOff>
    </xdr:to>
    <xdr:sp macro="" textlink="">
      <xdr:nvSpPr>
        <xdr:cNvPr id="875" name="楕円 874"/>
        <xdr:cNvSpPr/>
      </xdr:nvSpPr>
      <xdr:spPr>
        <a:xfrm>
          <a:off x="21272500" y="12887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121011</xdr:rowOff>
    </xdr:from>
    <xdr:ext cx="534377" cy="259045"/>
    <xdr:sp macro="" textlink="">
      <xdr:nvSpPr>
        <xdr:cNvPr id="876" name="テキスト ボックス 875"/>
        <xdr:cNvSpPr txBox="1"/>
      </xdr:nvSpPr>
      <xdr:spPr>
        <a:xfrm>
          <a:off x="21056111" y="12979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80670</xdr:rowOff>
    </xdr:from>
    <xdr:to>
      <xdr:col>107</xdr:col>
      <xdr:colOff>101600</xdr:colOff>
      <xdr:row>76</xdr:row>
      <xdr:rowOff>10821</xdr:rowOff>
    </xdr:to>
    <xdr:sp macro="" textlink="">
      <xdr:nvSpPr>
        <xdr:cNvPr id="877" name="楕円 876"/>
        <xdr:cNvSpPr/>
      </xdr:nvSpPr>
      <xdr:spPr>
        <a:xfrm>
          <a:off x="20383500" y="1293942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1948</xdr:rowOff>
    </xdr:from>
    <xdr:ext cx="534377" cy="259045"/>
    <xdr:sp macro="" textlink="">
      <xdr:nvSpPr>
        <xdr:cNvPr id="878" name="テキスト ボックス 877"/>
        <xdr:cNvSpPr txBox="1"/>
      </xdr:nvSpPr>
      <xdr:spPr>
        <a:xfrm>
          <a:off x="20167111" y="13032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49962</xdr:rowOff>
    </xdr:from>
    <xdr:to>
      <xdr:col>102</xdr:col>
      <xdr:colOff>165100</xdr:colOff>
      <xdr:row>75</xdr:row>
      <xdr:rowOff>151563</xdr:rowOff>
    </xdr:to>
    <xdr:sp macro="" textlink="">
      <xdr:nvSpPr>
        <xdr:cNvPr id="879" name="楕円 878"/>
        <xdr:cNvSpPr/>
      </xdr:nvSpPr>
      <xdr:spPr>
        <a:xfrm>
          <a:off x="19494500" y="129087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168089</xdr:rowOff>
    </xdr:from>
    <xdr:ext cx="534377" cy="259045"/>
    <xdr:sp macro="" textlink="">
      <xdr:nvSpPr>
        <xdr:cNvPr id="880" name="テキスト ボックス 879"/>
        <xdr:cNvSpPr txBox="1"/>
      </xdr:nvSpPr>
      <xdr:spPr>
        <a:xfrm>
          <a:off x="19278111" y="12683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48743</xdr:rowOff>
    </xdr:from>
    <xdr:to>
      <xdr:col>98</xdr:col>
      <xdr:colOff>38100</xdr:colOff>
      <xdr:row>75</xdr:row>
      <xdr:rowOff>150343</xdr:rowOff>
    </xdr:to>
    <xdr:sp macro="" textlink="">
      <xdr:nvSpPr>
        <xdr:cNvPr id="881" name="楕円 880"/>
        <xdr:cNvSpPr/>
      </xdr:nvSpPr>
      <xdr:spPr>
        <a:xfrm>
          <a:off x="18605500" y="12907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166870</xdr:rowOff>
    </xdr:from>
    <xdr:ext cx="534377" cy="259045"/>
    <xdr:sp macro="" textlink="">
      <xdr:nvSpPr>
        <xdr:cNvPr id="882" name="テキスト ボックス 881"/>
        <xdr:cNvSpPr txBox="1"/>
      </xdr:nvSpPr>
      <xdr:spPr>
        <a:xfrm>
          <a:off x="18389111" y="12682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3" name="正方形/長方形 882"/>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4" name="正方形/長方形 883"/>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5" name="正方形/長方形 884"/>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6" name="正方形/長方形 885"/>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7" name="正方形/長方形 886"/>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8" name="正方形/長方形 887"/>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9" name="正方形/長方形 888"/>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0" name="正方形/長方形 889"/>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1" name="テキスト ボックス 890"/>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2" name="直線コネクタ 891"/>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3" name="直線コネクタ 892"/>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4" name="テキスト ボックス 893"/>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5" name="直線コネクタ 89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6" name="テキスト ボックス 895"/>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8" name="直線コネクタ 897"/>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9"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0" name="直線コネクタ 899"/>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1"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3" name="直線コネクタ 902"/>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4"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5" name="フローチャート: 判断 904"/>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6" name="直線コネクタ 905"/>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7" name="フローチャート: 判断 906"/>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8" name="テキスト ボックス 907"/>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9" name="直線コネクタ 908"/>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0" name="フローチャート: 判断 909"/>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1" name="テキスト ボックス 910"/>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2" name="直線コネクタ 911"/>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3" name="フローチャート: 判断 912"/>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4" name="テキスト ボックス 913"/>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5" name="フローチャート: 判断 914"/>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6" name="テキスト ボックス 915"/>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7" name="テキスト ボックス 91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8" name="テキスト ボックス 91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9" name="テキスト ボックス 91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0" name="テキスト ボックス 91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1" name="テキスト ボックス 92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2" name="楕円 921"/>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3"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4" name="楕円 923"/>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5" name="テキスト ボックス 924"/>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6" name="楕円 925"/>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7" name="テキスト ボックス 926"/>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8" name="楕円 927"/>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9" name="テキスト ボックス 928"/>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0" name="楕円 929"/>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1" name="テキスト ボックス 930"/>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2" name="正方形/長方形 93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3" name="正方形/長方形 932"/>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4" name="テキスト ボックス 93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rPr>
            <a:t>人口は毎年９００人程度減少しており、令和６年度の人口は、令和２年度の人口から３</a:t>
          </a:r>
          <a:r>
            <a:rPr lang="en-US" altLang="ja-JP" sz="130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300">
              <a:solidFill>
                <a:sysClr val="windowText" lastClr="000000"/>
              </a:solidFill>
              <a:effectLst/>
              <a:latin typeface="ＭＳ ゴシック" panose="020B0609070205080204" pitchFamily="49" charset="-128"/>
              <a:ea typeface="ＭＳ ゴシック" panose="020B0609070205080204" pitchFamily="49" charset="-128"/>
            </a:rPr>
            <a:t>７５７人減少している。</a:t>
          </a: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rPr>
            <a:t>歳出決算総額ベースでの住民一人当たりコストは、約５３万７千円である。</a:t>
          </a: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rPr>
            <a:t>類似団体平均を上回る項目は補助費等であり、住民一人当たり約８万６千円となっている。補助費等について、前年度と比較して、決算額は減少したものの、人口減少の影響により一人当たりのコストはおおむね同額となっている。</a:t>
          </a: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rPr>
            <a:t>そのほか、扶助費については、自立支援給付事業等の増加により、前年度と比較して１３</a:t>
          </a:r>
          <a:r>
            <a:rPr lang="en-US" altLang="ja-JP" sz="130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300">
              <a:solidFill>
                <a:sysClr val="windowText" lastClr="000000"/>
              </a:solidFill>
              <a:effectLst/>
              <a:latin typeface="ＭＳ ゴシック" panose="020B0609070205080204" pitchFamily="49" charset="-128"/>
              <a:ea typeface="ＭＳ ゴシック" panose="020B0609070205080204" pitchFamily="49" charset="-128"/>
            </a:rPr>
            <a:t>３７５円／人増加した。</a:t>
          </a: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rPr>
            <a:t>普通建設事業費（うち更新整備）については、大型建設事業の実施により、前年度と比較して１１</a:t>
          </a:r>
          <a:r>
            <a:rPr lang="en-US" altLang="ja-JP" sz="1300">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300">
              <a:solidFill>
                <a:sysClr val="windowText" lastClr="000000"/>
              </a:solidFill>
              <a:effectLst/>
              <a:latin typeface="ＭＳ ゴシック" panose="020B0609070205080204" pitchFamily="49" charset="-128"/>
              <a:ea typeface="ＭＳ ゴシック" panose="020B0609070205080204" pitchFamily="49" charset="-128"/>
            </a:rPr>
            <a:t>１４５円／人増加した。</a:t>
          </a: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rPr>
            <a:t>引き続き、事業の見直しや公共施設の適正管理等により、経費の節減に取り組む。</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群馬県渋川市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72,090
70,781
240.27
41,101,051
38,720,077
1,471,029
22,071,713
29,712,816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101981</xdr:rowOff>
    </xdr:from>
    <xdr:to>
      <xdr:col>24</xdr:col>
      <xdr:colOff>62865</xdr:colOff>
      <xdr:row>38</xdr:row>
      <xdr:rowOff>59690</xdr:rowOff>
    </xdr:to>
    <xdr:cxnSp macro="">
      <xdr:nvCxnSpPr>
        <xdr:cNvPr id="56" name="直線コネクタ 55"/>
        <xdr:cNvCxnSpPr/>
      </xdr:nvCxnSpPr>
      <xdr:spPr>
        <a:xfrm flipV="1">
          <a:off x="4633595" y="5416931"/>
          <a:ext cx="1270" cy="1157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63517</xdr:rowOff>
    </xdr:from>
    <xdr:ext cx="469744" cy="259045"/>
    <xdr:sp macro="" textlink="">
      <xdr:nvSpPr>
        <xdr:cNvPr id="57" name="議会費最小値テキスト"/>
        <xdr:cNvSpPr txBox="1"/>
      </xdr:nvSpPr>
      <xdr:spPr>
        <a:xfrm>
          <a:off x="4686300" y="657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59690</xdr:rowOff>
    </xdr:from>
    <xdr:to>
      <xdr:col>24</xdr:col>
      <xdr:colOff>152400</xdr:colOff>
      <xdr:row>38</xdr:row>
      <xdr:rowOff>59690</xdr:rowOff>
    </xdr:to>
    <xdr:cxnSp macro="">
      <xdr:nvCxnSpPr>
        <xdr:cNvPr id="58" name="直線コネクタ 57"/>
        <xdr:cNvCxnSpPr/>
      </xdr:nvCxnSpPr>
      <xdr:spPr>
        <a:xfrm>
          <a:off x="45466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48658</xdr:rowOff>
    </xdr:from>
    <xdr:ext cx="469744" cy="259045"/>
    <xdr:sp macro="" textlink="">
      <xdr:nvSpPr>
        <xdr:cNvPr id="59" name="議会費最大値テキスト"/>
        <xdr:cNvSpPr txBox="1"/>
      </xdr:nvSpPr>
      <xdr:spPr>
        <a:xfrm>
          <a:off x="4686300" y="5192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101981</xdr:rowOff>
    </xdr:from>
    <xdr:to>
      <xdr:col>24</xdr:col>
      <xdr:colOff>152400</xdr:colOff>
      <xdr:row>31</xdr:row>
      <xdr:rowOff>101981</xdr:rowOff>
    </xdr:to>
    <xdr:cxnSp macro="">
      <xdr:nvCxnSpPr>
        <xdr:cNvPr id="60" name="直線コネクタ 59"/>
        <xdr:cNvCxnSpPr/>
      </xdr:nvCxnSpPr>
      <xdr:spPr>
        <a:xfrm>
          <a:off x="4546600" y="5416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43307</xdr:rowOff>
    </xdr:from>
    <xdr:to>
      <xdr:col>24</xdr:col>
      <xdr:colOff>63500</xdr:colOff>
      <xdr:row>37</xdr:row>
      <xdr:rowOff>74168</xdr:rowOff>
    </xdr:to>
    <xdr:cxnSp macro="">
      <xdr:nvCxnSpPr>
        <xdr:cNvPr id="61" name="直線コネクタ 60"/>
        <xdr:cNvCxnSpPr/>
      </xdr:nvCxnSpPr>
      <xdr:spPr>
        <a:xfrm flipV="1">
          <a:off x="3797300" y="6386957"/>
          <a:ext cx="838200" cy="30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109491</xdr:rowOff>
    </xdr:from>
    <xdr:ext cx="469744" cy="259045"/>
    <xdr:sp macro="" textlink="">
      <xdr:nvSpPr>
        <xdr:cNvPr id="62" name="議会費平均値テキスト"/>
        <xdr:cNvSpPr txBox="1"/>
      </xdr:nvSpPr>
      <xdr:spPr>
        <a:xfrm>
          <a:off x="4686300" y="5938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86614</xdr:rowOff>
    </xdr:from>
    <xdr:to>
      <xdr:col>24</xdr:col>
      <xdr:colOff>114300</xdr:colOff>
      <xdr:row>36</xdr:row>
      <xdr:rowOff>16764</xdr:rowOff>
    </xdr:to>
    <xdr:sp macro="" textlink="">
      <xdr:nvSpPr>
        <xdr:cNvPr id="63" name="フローチャート: 判断 62"/>
        <xdr:cNvSpPr/>
      </xdr:nvSpPr>
      <xdr:spPr>
        <a:xfrm>
          <a:off x="4584700" y="60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74168</xdr:rowOff>
    </xdr:from>
    <xdr:to>
      <xdr:col>19</xdr:col>
      <xdr:colOff>177800</xdr:colOff>
      <xdr:row>37</xdr:row>
      <xdr:rowOff>140081</xdr:rowOff>
    </xdr:to>
    <xdr:cxnSp macro="">
      <xdr:nvCxnSpPr>
        <xdr:cNvPr id="64" name="直線コネクタ 63"/>
        <xdr:cNvCxnSpPr/>
      </xdr:nvCxnSpPr>
      <xdr:spPr>
        <a:xfrm flipV="1">
          <a:off x="2908300" y="6417818"/>
          <a:ext cx="889000" cy="65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116713</xdr:rowOff>
    </xdr:from>
    <xdr:to>
      <xdr:col>20</xdr:col>
      <xdr:colOff>38100</xdr:colOff>
      <xdr:row>36</xdr:row>
      <xdr:rowOff>46863</xdr:rowOff>
    </xdr:to>
    <xdr:sp macro="" textlink="">
      <xdr:nvSpPr>
        <xdr:cNvPr id="65" name="フローチャート: 判断 64"/>
        <xdr:cNvSpPr/>
      </xdr:nvSpPr>
      <xdr:spPr>
        <a:xfrm>
          <a:off x="3746500" y="611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63390</xdr:rowOff>
    </xdr:from>
    <xdr:ext cx="469744" cy="259045"/>
    <xdr:sp macro="" textlink="">
      <xdr:nvSpPr>
        <xdr:cNvPr id="66" name="テキスト ボックス 65"/>
        <xdr:cNvSpPr txBox="1"/>
      </xdr:nvSpPr>
      <xdr:spPr>
        <a:xfrm>
          <a:off x="3562428" y="5892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140081</xdr:rowOff>
    </xdr:from>
    <xdr:to>
      <xdr:col>15</xdr:col>
      <xdr:colOff>50800</xdr:colOff>
      <xdr:row>37</xdr:row>
      <xdr:rowOff>156083</xdr:rowOff>
    </xdr:to>
    <xdr:cxnSp macro="">
      <xdr:nvCxnSpPr>
        <xdr:cNvPr id="67" name="直線コネクタ 66"/>
        <xdr:cNvCxnSpPr/>
      </xdr:nvCxnSpPr>
      <xdr:spPr>
        <a:xfrm flipV="1">
          <a:off x="2019300" y="6483731"/>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148336</xdr:rowOff>
    </xdr:from>
    <xdr:to>
      <xdr:col>15</xdr:col>
      <xdr:colOff>101600</xdr:colOff>
      <xdr:row>36</xdr:row>
      <xdr:rowOff>78486</xdr:rowOff>
    </xdr:to>
    <xdr:sp macro="" textlink="">
      <xdr:nvSpPr>
        <xdr:cNvPr id="68" name="フローチャート: 判断 67"/>
        <xdr:cNvSpPr/>
      </xdr:nvSpPr>
      <xdr:spPr>
        <a:xfrm>
          <a:off x="2857500" y="614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95013</xdr:rowOff>
    </xdr:from>
    <xdr:ext cx="469744" cy="259045"/>
    <xdr:sp macro="" textlink="">
      <xdr:nvSpPr>
        <xdr:cNvPr id="69" name="テキスト ボックス 68"/>
        <xdr:cNvSpPr txBox="1"/>
      </xdr:nvSpPr>
      <xdr:spPr>
        <a:xfrm>
          <a:off x="2673428" y="592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113030</xdr:rowOff>
    </xdr:from>
    <xdr:to>
      <xdr:col>10</xdr:col>
      <xdr:colOff>114300</xdr:colOff>
      <xdr:row>37</xdr:row>
      <xdr:rowOff>156083</xdr:rowOff>
    </xdr:to>
    <xdr:cxnSp macro="">
      <xdr:nvCxnSpPr>
        <xdr:cNvPr id="70" name="直線コネクタ 69"/>
        <xdr:cNvCxnSpPr/>
      </xdr:nvCxnSpPr>
      <xdr:spPr>
        <a:xfrm>
          <a:off x="1130300" y="6456680"/>
          <a:ext cx="889000" cy="43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168148</xdr:rowOff>
    </xdr:from>
    <xdr:to>
      <xdr:col>10</xdr:col>
      <xdr:colOff>165100</xdr:colOff>
      <xdr:row>36</xdr:row>
      <xdr:rowOff>98298</xdr:rowOff>
    </xdr:to>
    <xdr:sp macro="" textlink="">
      <xdr:nvSpPr>
        <xdr:cNvPr id="71" name="フローチャート: 判断 70"/>
        <xdr:cNvSpPr/>
      </xdr:nvSpPr>
      <xdr:spPr>
        <a:xfrm>
          <a:off x="1968500" y="616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114825</xdr:rowOff>
    </xdr:from>
    <xdr:ext cx="469744" cy="259045"/>
    <xdr:sp macro="" textlink="">
      <xdr:nvSpPr>
        <xdr:cNvPr id="72" name="テキスト ボックス 71"/>
        <xdr:cNvSpPr txBox="1"/>
      </xdr:nvSpPr>
      <xdr:spPr>
        <a:xfrm>
          <a:off x="1784428" y="5944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68326</xdr:rowOff>
    </xdr:from>
    <xdr:to>
      <xdr:col>6</xdr:col>
      <xdr:colOff>38100</xdr:colOff>
      <xdr:row>36</xdr:row>
      <xdr:rowOff>169926</xdr:rowOff>
    </xdr:to>
    <xdr:sp macro="" textlink="">
      <xdr:nvSpPr>
        <xdr:cNvPr id="73" name="フローチャート: 判断 72"/>
        <xdr:cNvSpPr/>
      </xdr:nvSpPr>
      <xdr:spPr>
        <a:xfrm>
          <a:off x="1079500" y="6240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15003</xdr:rowOff>
    </xdr:from>
    <xdr:ext cx="469744" cy="259045"/>
    <xdr:sp macro="" textlink="">
      <xdr:nvSpPr>
        <xdr:cNvPr id="74" name="テキスト ボックス 73"/>
        <xdr:cNvSpPr txBox="1"/>
      </xdr:nvSpPr>
      <xdr:spPr>
        <a:xfrm>
          <a:off x="895428" y="6015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163957</xdr:rowOff>
    </xdr:from>
    <xdr:to>
      <xdr:col>24</xdr:col>
      <xdr:colOff>114300</xdr:colOff>
      <xdr:row>37</xdr:row>
      <xdr:rowOff>94107</xdr:rowOff>
    </xdr:to>
    <xdr:sp macro="" textlink="">
      <xdr:nvSpPr>
        <xdr:cNvPr id="80" name="楕円 79"/>
        <xdr:cNvSpPr/>
      </xdr:nvSpPr>
      <xdr:spPr>
        <a:xfrm>
          <a:off x="4584700" y="633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142384</xdr:rowOff>
    </xdr:from>
    <xdr:ext cx="469744" cy="259045"/>
    <xdr:sp macro="" textlink="">
      <xdr:nvSpPr>
        <xdr:cNvPr id="81" name="議会費該当値テキスト"/>
        <xdr:cNvSpPr txBox="1"/>
      </xdr:nvSpPr>
      <xdr:spPr>
        <a:xfrm>
          <a:off x="4686300" y="6314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23368</xdr:rowOff>
    </xdr:from>
    <xdr:to>
      <xdr:col>20</xdr:col>
      <xdr:colOff>38100</xdr:colOff>
      <xdr:row>37</xdr:row>
      <xdr:rowOff>124968</xdr:rowOff>
    </xdr:to>
    <xdr:sp macro="" textlink="">
      <xdr:nvSpPr>
        <xdr:cNvPr id="82" name="楕円 81"/>
        <xdr:cNvSpPr/>
      </xdr:nvSpPr>
      <xdr:spPr>
        <a:xfrm>
          <a:off x="3746500" y="6367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116095</xdr:rowOff>
    </xdr:from>
    <xdr:ext cx="469744" cy="259045"/>
    <xdr:sp macro="" textlink="">
      <xdr:nvSpPr>
        <xdr:cNvPr id="83" name="テキスト ボックス 82"/>
        <xdr:cNvSpPr txBox="1"/>
      </xdr:nvSpPr>
      <xdr:spPr>
        <a:xfrm>
          <a:off x="3562428" y="645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89281</xdr:rowOff>
    </xdr:from>
    <xdr:to>
      <xdr:col>15</xdr:col>
      <xdr:colOff>101600</xdr:colOff>
      <xdr:row>38</xdr:row>
      <xdr:rowOff>19431</xdr:rowOff>
    </xdr:to>
    <xdr:sp macro="" textlink="">
      <xdr:nvSpPr>
        <xdr:cNvPr id="84" name="楕円 83"/>
        <xdr:cNvSpPr/>
      </xdr:nvSpPr>
      <xdr:spPr>
        <a:xfrm>
          <a:off x="2857500" y="6432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10558</xdr:rowOff>
    </xdr:from>
    <xdr:ext cx="469744" cy="259045"/>
    <xdr:sp macro="" textlink="">
      <xdr:nvSpPr>
        <xdr:cNvPr id="85" name="テキスト ボックス 84"/>
        <xdr:cNvSpPr txBox="1"/>
      </xdr:nvSpPr>
      <xdr:spPr>
        <a:xfrm>
          <a:off x="2673428" y="6525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105283</xdr:rowOff>
    </xdr:from>
    <xdr:to>
      <xdr:col>10</xdr:col>
      <xdr:colOff>165100</xdr:colOff>
      <xdr:row>38</xdr:row>
      <xdr:rowOff>35433</xdr:rowOff>
    </xdr:to>
    <xdr:sp macro="" textlink="">
      <xdr:nvSpPr>
        <xdr:cNvPr id="86" name="楕円 85"/>
        <xdr:cNvSpPr/>
      </xdr:nvSpPr>
      <xdr:spPr>
        <a:xfrm>
          <a:off x="1968500" y="6448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26560</xdr:rowOff>
    </xdr:from>
    <xdr:ext cx="469744" cy="259045"/>
    <xdr:sp macro="" textlink="">
      <xdr:nvSpPr>
        <xdr:cNvPr id="87" name="テキスト ボックス 86"/>
        <xdr:cNvSpPr txBox="1"/>
      </xdr:nvSpPr>
      <xdr:spPr>
        <a:xfrm>
          <a:off x="1784428" y="6541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62230</xdr:rowOff>
    </xdr:from>
    <xdr:to>
      <xdr:col>6</xdr:col>
      <xdr:colOff>38100</xdr:colOff>
      <xdr:row>37</xdr:row>
      <xdr:rowOff>163830</xdr:rowOff>
    </xdr:to>
    <xdr:sp macro="" textlink="">
      <xdr:nvSpPr>
        <xdr:cNvPr id="88" name="楕円 87"/>
        <xdr:cNvSpPr/>
      </xdr:nvSpPr>
      <xdr:spPr>
        <a:xfrm>
          <a:off x="1079500" y="640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154957</xdr:rowOff>
    </xdr:from>
    <xdr:ext cx="469744" cy="259045"/>
    <xdr:sp macro="" textlink="">
      <xdr:nvSpPr>
        <xdr:cNvPr id="89" name="テキスト ボックス 88"/>
        <xdr:cNvSpPr txBox="1"/>
      </xdr:nvSpPr>
      <xdr:spPr>
        <a:xfrm>
          <a:off x="895428" y="649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6728</xdr:rowOff>
    </xdr:from>
    <xdr:to>
      <xdr:col>24</xdr:col>
      <xdr:colOff>62865</xdr:colOff>
      <xdr:row>57</xdr:row>
      <xdr:rowOff>140724</xdr:rowOff>
    </xdr:to>
    <xdr:cxnSp macro="">
      <xdr:nvCxnSpPr>
        <xdr:cNvPr id="111" name="直線コネクタ 110"/>
        <xdr:cNvCxnSpPr/>
      </xdr:nvCxnSpPr>
      <xdr:spPr>
        <a:xfrm flipV="1">
          <a:off x="4633595" y="8750678"/>
          <a:ext cx="1270" cy="1162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144551</xdr:rowOff>
    </xdr:from>
    <xdr:ext cx="534377" cy="259045"/>
    <xdr:sp macro="" textlink="">
      <xdr:nvSpPr>
        <xdr:cNvPr id="112" name="総務費最小値テキスト"/>
        <xdr:cNvSpPr txBox="1"/>
      </xdr:nvSpPr>
      <xdr:spPr>
        <a:xfrm>
          <a:off x="4686300" y="991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140724</xdr:rowOff>
    </xdr:from>
    <xdr:to>
      <xdr:col>24</xdr:col>
      <xdr:colOff>152400</xdr:colOff>
      <xdr:row>57</xdr:row>
      <xdr:rowOff>140724</xdr:rowOff>
    </xdr:to>
    <xdr:cxnSp macro="">
      <xdr:nvCxnSpPr>
        <xdr:cNvPr id="113" name="直線コネクタ 112"/>
        <xdr:cNvCxnSpPr/>
      </xdr:nvCxnSpPr>
      <xdr:spPr>
        <a:xfrm>
          <a:off x="4546600" y="9913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124855</xdr:rowOff>
    </xdr:from>
    <xdr:ext cx="599010" cy="259045"/>
    <xdr:sp macro="" textlink="">
      <xdr:nvSpPr>
        <xdr:cNvPr id="114" name="総務費最大値テキスト"/>
        <xdr:cNvSpPr txBox="1"/>
      </xdr:nvSpPr>
      <xdr:spPr>
        <a:xfrm>
          <a:off x="4686300" y="8525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291,584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6728</xdr:rowOff>
    </xdr:from>
    <xdr:to>
      <xdr:col>24</xdr:col>
      <xdr:colOff>152400</xdr:colOff>
      <xdr:row>51</xdr:row>
      <xdr:rowOff>6728</xdr:rowOff>
    </xdr:to>
    <xdr:cxnSp macro="">
      <xdr:nvCxnSpPr>
        <xdr:cNvPr id="115" name="直線コネクタ 114"/>
        <xdr:cNvCxnSpPr/>
      </xdr:nvCxnSpPr>
      <xdr:spPr>
        <a:xfrm>
          <a:off x="4546600" y="8750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72985</xdr:rowOff>
    </xdr:from>
    <xdr:to>
      <xdr:col>24</xdr:col>
      <xdr:colOff>63500</xdr:colOff>
      <xdr:row>56</xdr:row>
      <xdr:rowOff>91218</xdr:rowOff>
    </xdr:to>
    <xdr:cxnSp macro="">
      <xdr:nvCxnSpPr>
        <xdr:cNvPr id="116" name="直線コネクタ 115"/>
        <xdr:cNvCxnSpPr/>
      </xdr:nvCxnSpPr>
      <xdr:spPr>
        <a:xfrm flipV="1">
          <a:off x="3797300" y="9674185"/>
          <a:ext cx="838200" cy="18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5254</xdr:rowOff>
    </xdr:from>
    <xdr:ext cx="534377" cy="259045"/>
    <xdr:sp macro="" textlink="">
      <xdr:nvSpPr>
        <xdr:cNvPr id="117" name="総務費平均値テキスト"/>
        <xdr:cNvSpPr txBox="1"/>
      </xdr:nvSpPr>
      <xdr:spPr>
        <a:xfrm>
          <a:off x="4686300" y="9435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153827</xdr:rowOff>
    </xdr:from>
    <xdr:to>
      <xdr:col>24</xdr:col>
      <xdr:colOff>114300</xdr:colOff>
      <xdr:row>56</xdr:row>
      <xdr:rowOff>83977</xdr:rowOff>
    </xdr:to>
    <xdr:sp macro="" textlink="">
      <xdr:nvSpPr>
        <xdr:cNvPr id="118" name="フローチャート: 判断 117"/>
        <xdr:cNvSpPr/>
      </xdr:nvSpPr>
      <xdr:spPr>
        <a:xfrm>
          <a:off x="4584700" y="958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91218</xdr:rowOff>
    </xdr:from>
    <xdr:to>
      <xdr:col>19</xdr:col>
      <xdr:colOff>177800</xdr:colOff>
      <xdr:row>56</xdr:row>
      <xdr:rowOff>156256</xdr:rowOff>
    </xdr:to>
    <xdr:cxnSp macro="">
      <xdr:nvCxnSpPr>
        <xdr:cNvPr id="119" name="直線コネクタ 118"/>
        <xdr:cNvCxnSpPr/>
      </xdr:nvCxnSpPr>
      <xdr:spPr>
        <a:xfrm flipV="1">
          <a:off x="2908300" y="9692418"/>
          <a:ext cx="889000" cy="65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139919</xdr:rowOff>
    </xdr:from>
    <xdr:to>
      <xdr:col>20</xdr:col>
      <xdr:colOff>38100</xdr:colOff>
      <xdr:row>56</xdr:row>
      <xdr:rowOff>70069</xdr:rowOff>
    </xdr:to>
    <xdr:sp macro="" textlink="">
      <xdr:nvSpPr>
        <xdr:cNvPr id="120" name="フローチャート: 判断 119"/>
        <xdr:cNvSpPr/>
      </xdr:nvSpPr>
      <xdr:spPr>
        <a:xfrm>
          <a:off x="3746500" y="956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86596</xdr:rowOff>
    </xdr:from>
    <xdr:ext cx="599010" cy="259045"/>
    <xdr:sp macro="" textlink="">
      <xdr:nvSpPr>
        <xdr:cNvPr id="121" name="テキスト ボックス 120"/>
        <xdr:cNvSpPr txBox="1"/>
      </xdr:nvSpPr>
      <xdr:spPr>
        <a:xfrm>
          <a:off x="3497795" y="9344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156256</xdr:rowOff>
    </xdr:from>
    <xdr:to>
      <xdr:col>15</xdr:col>
      <xdr:colOff>50800</xdr:colOff>
      <xdr:row>56</xdr:row>
      <xdr:rowOff>156539</xdr:rowOff>
    </xdr:to>
    <xdr:cxnSp macro="">
      <xdr:nvCxnSpPr>
        <xdr:cNvPr id="122" name="直線コネクタ 121"/>
        <xdr:cNvCxnSpPr/>
      </xdr:nvCxnSpPr>
      <xdr:spPr>
        <a:xfrm flipV="1">
          <a:off x="2019300" y="9757456"/>
          <a:ext cx="889000" cy="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6622</xdr:rowOff>
    </xdr:from>
    <xdr:to>
      <xdr:col>15</xdr:col>
      <xdr:colOff>101600</xdr:colOff>
      <xdr:row>56</xdr:row>
      <xdr:rowOff>108222</xdr:rowOff>
    </xdr:to>
    <xdr:sp macro="" textlink="">
      <xdr:nvSpPr>
        <xdr:cNvPr id="123" name="フローチャート: 判断 122"/>
        <xdr:cNvSpPr/>
      </xdr:nvSpPr>
      <xdr:spPr>
        <a:xfrm>
          <a:off x="2857500" y="960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124749</xdr:rowOff>
    </xdr:from>
    <xdr:ext cx="534377" cy="259045"/>
    <xdr:sp macro="" textlink="">
      <xdr:nvSpPr>
        <xdr:cNvPr id="124" name="テキスト ボックス 123"/>
        <xdr:cNvSpPr txBox="1"/>
      </xdr:nvSpPr>
      <xdr:spPr>
        <a:xfrm>
          <a:off x="2641111" y="9383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70996</xdr:rowOff>
    </xdr:from>
    <xdr:to>
      <xdr:col>10</xdr:col>
      <xdr:colOff>114300</xdr:colOff>
      <xdr:row>56</xdr:row>
      <xdr:rowOff>156539</xdr:rowOff>
    </xdr:to>
    <xdr:cxnSp macro="">
      <xdr:nvCxnSpPr>
        <xdr:cNvPr id="125" name="直線コネクタ 124"/>
        <xdr:cNvCxnSpPr/>
      </xdr:nvCxnSpPr>
      <xdr:spPr>
        <a:xfrm>
          <a:off x="1130300" y="9329296"/>
          <a:ext cx="889000" cy="428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2210</xdr:rowOff>
    </xdr:from>
    <xdr:to>
      <xdr:col>10</xdr:col>
      <xdr:colOff>165100</xdr:colOff>
      <xdr:row>56</xdr:row>
      <xdr:rowOff>103810</xdr:rowOff>
    </xdr:to>
    <xdr:sp macro="" textlink="">
      <xdr:nvSpPr>
        <xdr:cNvPr id="126" name="フローチャート: 判断 125"/>
        <xdr:cNvSpPr/>
      </xdr:nvSpPr>
      <xdr:spPr>
        <a:xfrm>
          <a:off x="1968500" y="960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120337</xdr:rowOff>
    </xdr:from>
    <xdr:ext cx="534377" cy="259045"/>
    <xdr:sp macro="" textlink="">
      <xdr:nvSpPr>
        <xdr:cNvPr id="127" name="テキスト ボックス 126"/>
        <xdr:cNvSpPr txBox="1"/>
      </xdr:nvSpPr>
      <xdr:spPr>
        <a:xfrm>
          <a:off x="1752111" y="9378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9933</xdr:rowOff>
    </xdr:from>
    <xdr:to>
      <xdr:col>6</xdr:col>
      <xdr:colOff>38100</xdr:colOff>
      <xdr:row>54</xdr:row>
      <xdr:rowOff>111533</xdr:rowOff>
    </xdr:to>
    <xdr:sp macro="" textlink="">
      <xdr:nvSpPr>
        <xdr:cNvPr id="128" name="フローチャート: 判断 127"/>
        <xdr:cNvSpPr/>
      </xdr:nvSpPr>
      <xdr:spPr>
        <a:xfrm>
          <a:off x="1079500" y="9268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128060</xdr:rowOff>
    </xdr:from>
    <xdr:ext cx="599010" cy="259045"/>
    <xdr:sp macro="" textlink="">
      <xdr:nvSpPr>
        <xdr:cNvPr id="129" name="テキスト ボックス 128"/>
        <xdr:cNvSpPr txBox="1"/>
      </xdr:nvSpPr>
      <xdr:spPr>
        <a:xfrm>
          <a:off x="830795" y="9043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22185</xdr:rowOff>
    </xdr:from>
    <xdr:to>
      <xdr:col>24</xdr:col>
      <xdr:colOff>114300</xdr:colOff>
      <xdr:row>56</xdr:row>
      <xdr:rowOff>123785</xdr:rowOff>
    </xdr:to>
    <xdr:sp macro="" textlink="">
      <xdr:nvSpPr>
        <xdr:cNvPr id="135" name="楕円 134"/>
        <xdr:cNvSpPr/>
      </xdr:nvSpPr>
      <xdr:spPr>
        <a:xfrm>
          <a:off x="4584700" y="962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612</xdr:rowOff>
    </xdr:from>
    <xdr:ext cx="534377" cy="259045"/>
    <xdr:sp macro="" textlink="">
      <xdr:nvSpPr>
        <xdr:cNvPr id="136" name="総務費該当値テキスト"/>
        <xdr:cNvSpPr txBox="1"/>
      </xdr:nvSpPr>
      <xdr:spPr>
        <a:xfrm>
          <a:off x="4686300" y="9601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40418</xdr:rowOff>
    </xdr:from>
    <xdr:to>
      <xdr:col>20</xdr:col>
      <xdr:colOff>38100</xdr:colOff>
      <xdr:row>56</xdr:row>
      <xdr:rowOff>142018</xdr:rowOff>
    </xdr:to>
    <xdr:sp macro="" textlink="">
      <xdr:nvSpPr>
        <xdr:cNvPr id="137" name="楕円 136"/>
        <xdr:cNvSpPr/>
      </xdr:nvSpPr>
      <xdr:spPr>
        <a:xfrm>
          <a:off x="3746500" y="964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133145</xdr:rowOff>
    </xdr:from>
    <xdr:ext cx="534377" cy="259045"/>
    <xdr:sp macro="" textlink="">
      <xdr:nvSpPr>
        <xdr:cNvPr id="138" name="テキスト ボックス 137"/>
        <xdr:cNvSpPr txBox="1"/>
      </xdr:nvSpPr>
      <xdr:spPr>
        <a:xfrm>
          <a:off x="3530111" y="9734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105456</xdr:rowOff>
    </xdr:from>
    <xdr:to>
      <xdr:col>15</xdr:col>
      <xdr:colOff>101600</xdr:colOff>
      <xdr:row>57</xdr:row>
      <xdr:rowOff>35606</xdr:rowOff>
    </xdr:to>
    <xdr:sp macro="" textlink="">
      <xdr:nvSpPr>
        <xdr:cNvPr id="139" name="楕円 138"/>
        <xdr:cNvSpPr/>
      </xdr:nvSpPr>
      <xdr:spPr>
        <a:xfrm>
          <a:off x="2857500" y="9706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26733</xdr:rowOff>
    </xdr:from>
    <xdr:ext cx="534377" cy="259045"/>
    <xdr:sp macro="" textlink="">
      <xdr:nvSpPr>
        <xdr:cNvPr id="140" name="テキスト ボックス 139"/>
        <xdr:cNvSpPr txBox="1"/>
      </xdr:nvSpPr>
      <xdr:spPr>
        <a:xfrm>
          <a:off x="2641111" y="9799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105739</xdr:rowOff>
    </xdr:from>
    <xdr:to>
      <xdr:col>10</xdr:col>
      <xdr:colOff>165100</xdr:colOff>
      <xdr:row>57</xdr:row>
      <xdr:rowOff>35889</xdr:rowOff>
    </xdr:to>
    <xdr:sp macro="" textlink="">
      <xdr:nvSpPr>
        <xdr:cNvPr id="141" name="楕円 140"/>
        <xdr:cNvSpPr/>
      </xdr:nvSpPr>
      <xdr:spPr>
        <a:xfrm>
          <a:off x="1968500" y="9706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27016</xdr:rowOff>
    </xdr:from>
    <xdr:ext cx="534377" cy="259045"/>
    <xdr:sp macro="" textlink="">
      <xdr:nvSpPr>
        <xdr:cNvPr id="142" name="テキスト ボックス 141"/>
        <xdr:cNvSpPr txBox="1"/>
      </xdr:nvSpPr>
      <xdr:spPr>
        <a:xfrm>
          <a:off x="1752111" y="9799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20196</xdr:rowOff>
    </xdr:from>
    <xdr:to>
      <xdr:col>6</xdr:col>
      <xdr:colOff>38100</xdr:colOff>
      <xdr:row>54</xdr:row>
      <xdr:rowOff>121796</xdr:rowOff>
    </xdr:to>
    <xdr:sp macro="" textlink="">
      <xdr:nvSpPr>
        <xdr:cNvPr id="143" name="楕円 142"/>
        <xdr:cNvSpPr/>
      </xdr:nvSpPr>
      <xdr:spPr>
        <a:xfrm>
          <a:off x="1079500" y="927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112923</xdr:rowOff>
    </xdr:from>
    <xdr:ext cx="599010" cy="259045"/>
    <xdr:sp macro="" textlink="">
      <xdr:nvSpPr>
        <xdr:cNvPr id="144" name="テキスト ボックス 143"/>
        <xdr:cNvSpPr txBox="1"/>
      </xdr:nvSpPr>
      <xdr:spPr>
        <a:xfrm>
          <a:off x="830795" y="9371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6" name="直線コネクタ 155"/>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7" name="テキスト ボックス 156"/>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9" name="テキスト ボックス 158"/>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1" name="テキスト ボックス 160"/>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3" name="テキスト ボックス 162"/>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5" name="テキスト ボックス 164"/>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31061</xdr:rowOff>
    </xdr:from>
    <xdr:to>
      <xdr:col>24</xdr:col>
      <xdr:colOff>62865</xdr:colOff>
      <xdr:row>78</xdr:row>
      <xdr:rowOff>45070</xdr:rowOff>
    </xdr:to>
    <xdr:cxnSp macro="">
      <xdr:nvCxnSpPr>
        <xdr:cNvPr id="171" name="直線コネクタ 170"/>
        <xdr:cNvCxnSpPr/>
      </xdr:nvCxnSpPr>
      <xdr:spPr>
        <a:xfrm flipV="1">
          <a:off x="4633595" y="12032561"/>
          <a:ext cx="1270" cy="1385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48897</xdr:rowOff>
    </xdr:from>
    <xdr:ext cx="599010" cy="259045"/>
    <xdr:sp macro="" textlink="">
      <xdr:nvSpPr>
        <xdr:cNvPr id="172" name="民生費最小値テキスト"/>
        <xdr:cNvSpPr txBox="1"/>
      </xdr:nvSpPr>
      <xdr:spPr>
        <a:xfrm>
          <a:off x="4686300" y="13421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45070</xdr:rowOff>
    </xdr:from>
    <xdr:to>
      <xdr:col>24</xdr:col>
      <xdr:colOff>152400</xdr:colOff>
      <xdr:row>78</xdr:row>
      <xdr:rowOff>45070</xdr:rowOff>
    </xdr:to>
    <xdr:cxnSp macro="">
      <xdr:nvCxnSpPr>
        <xdr:cNvPr id="173" name="直線コネクタ 172"/>
        <xdr:cNvCxnSpPr/>
      </xdr:nvCxnSpPr>
      <xdr:spPr>
        <a:xfrm>
          <a:off x="4546600" y="13418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149188</xdr:rowOff>
    </xdr:from>
    <xdr:ext cx="599010" cy="259045"/>
    <xdr:sp macro="" textlink="">
      <xdr:nvSpPr>
        <xdr:cNvPr id="174" name="民生費最大値テキスト"/>
        <xdr:cNvSpPr txBox="1"/>
      </xdr:nvSpPr>
      <xdr:spPr>
        <a:xfrm>
          <a:off x="4686300" y="11807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297,980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31061</xdr:rowOff>
    </xdr:from>
    <xdr:to>
      <xdr:col>24</xdr:col>
      <xdr:colOff>152400</xdr:colOff>
      <xdr:row>70</xdr:row>
      <xdr:rowOff>31061</xdr:rowOff>
    </xdr:to>
    <xdr:cxnSp macro="">
      <xdr:nvCxnSpPr>
        <xdr:cNvPr id="175" name="直線コネクタ 174"/>
        <xdr:cNvCxnSpPr/>
      </xdr:nvCxnSpPr>
      <xdr:spPr>
        <a:xfrm>
          <a:off x="4546600" y="12032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86806</xdr:rowOff>
    </xdr:from>
    <xdr:to>
      <xdr:col>24</xdr:col>
      <xdr:colOff>63500</xdr:colOff>
      <xdr:row>77</xdr:row>
      <xdr:rowOff>100533</xdr:rowOff>
    </xdr:to>
    <xdr:cxnSp macro="">
      <xdr:nvCxnSpPr>
        <xdr:cNvPr id="176" name="直線コネクタ 175"/>
        <xdr:cNvCxnSpPr/>
      </xdr:nvCxnSpPr>
      <xdr:spPr>
        <a:xfrm flipV="1">
          <a:off x="3797300" y="13117006"/>
          <a:ext cx="838200" cy="185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63336</xdr:rowOff>
    </xdr:from>
    <xdr:ext cx="599010" cy="259045"/>
    <xdr:sp macro="" textlink="">
      <xdr:nvSpPr>
        <xdr:cNvPr id="177" name="民生費平均値テキスト"/>
        <xdr:cNvSpPr txBox="1"/>
      </xdr:nvSpPr>
      <xdr:spPr>
        <a:xfrm>
          <a:off x="4686300" y="127506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40459</xdr:rowOff>
    </xdr:from>
    <xdr:to>
      <xdr:col>24</xdr:col>
      <xdr:colOff>114300</xdr:colOff>
      <xdr:row>75</xdr:row>
      <xdr:rowOff>142059</xdr:rowOff>
    </xdr:to>
    <xdr:sp macro="" textlink="">
      <xdr:nvSpPr>
        <xdr:cNvPr id="178" name="フローチャート: 判断 177"/>
        <xdr:cNvSpPr/>
      </xdr:nvSpPr>
      <xdr:spPr>
        <a:xfrm>
          <a:off x="4584700" y="12899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100533</xdr:rowOff>
    </xdr:from>
    <xdr:to>
      <xdr:col>19</xdr:col>
      <xdr:colOff>177800</xdr:colOff>
      <xdr:row>78</xdr:row>
      <xdr:rowOff>57796</xdr:rowOff>
    </xdr:to>
    <xdr:cxnSp macro="">
      <xdr:nvCxnSpPr>
        <xdr:cNvPr id="179" name="直線コネクタ 178"/>
        <xdr:cNvCxnSpPr/>
      </xdr:nvCxnSpPr>
      <xdr:spPr>
        <a:xfrm flipV="1">
          <a:off x="2908300" y="13302183"/>
          <a:ext cx="889000" cy="128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145985</xdr:rowOff>
    </xdr:from>
    <xdr:to>
      <xdr:col>20</xdr:col>
      <xdr:colOff>38100</xdr:colOff>
      <xdr:row>76</xdr:row>
      <xdr:rowOff>76135</xdr:rowOff>
    </xdr:to>
    <xdr:sp macro="" textlink="">
      <xdr:nvSpPr>
        <xdr:cNvPr id="180" name="フローチャート: 判断 179"/>
        <xdr:cNvSpPr/>
      </xdr:nvSpPr>
      <xdr:spPr>
        <a:xfrm>
          <a:off x="3746500" y="13004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92662</xdr:rowOff>
    </xdr:from>
    <xdr:ext cx="599010" cy="259045"/>
    <xdr:sp macro="" textlink="">
      <xdr:nvSpPr>
        <xdr:cNvPr id="181" name="テキスト ボックス 180"/>
        <xdr:cNvSpPr txBox="1"/>
      </xdr:nvSpPr>
      <xdr:spPr>
        <a:xfrm>
          <a:off x="3497795" y="12779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58014</xdr:rowOff>
    </xdr:from>
    <xdr:to>
      <xdr:col>15</xdr:col>
      <xdr:colOff>50800</xdr:colOff>
      <xdr:row>78</xdr:row>
      <xdr:rowOff>57796</xdr:rowOff>
    </xdr:to>
    <xdr:cxnSp macro="">
      <xdr:nvCxnSpPr>
        <xdr:cNvPr id="182" name="直線コネクタ 181"/>
        <xdr:cNvCxnSpPr/>
      </xdr:nvCxnSpPr>
      <xdr:spPr>
        <a:xfrm>
          <a:off x="2019300" y="13259664"/>
          <a:ext cx="889000" cy="171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116343</xdr:rowOff>
    </xdr:from>
    <xdr:to>
      <xdr:col>15</xdr:col>
      <xdr:colOff>101600</xdr:colOff>
      <xdr:row>77</xdr:row>
      <xdr:rowOff>46493</xdr:rowOff>
    </xdr:to>
    <xdr:sp macro="" textlink="">
      <xdr:nvSpPr>
        <xdr:cNvPr id="183" name="フローチャート: 判断 182"/>
        <xdr:cNvSpPr/>
      </xdr:nvSpPr>
      <xdr:spPr>
        <a:xfrm>
          <a:off x="2857500" y="1314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63020</xdr:rowOff>
    </xdr:from>
    <xdr:ext cx="599010" cy="259045"/>
    <xdr:sp macro="" textlink="">
      <xdr:nvSpPr>
        <xdr:cNvPr id="184" name="テキスト ボックス 183"/>
        <xdr:cNvSpPr txBox="1"/>
      </xdr:nvSpPr>
      <xdr:spPr>
        <a:xfrm>
          <a:off x="2608795" y="12921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58014</xdr:rowOff>
    </xdr:from>
    <xdr:to>
      <xdr:col>10</xdr:col>
      <xdr:colOff>114300</xdr:colOff>
      <xdr:row>79</xdr:row>
      <xdr:rowOff>23974</xdr:rowOff>
    </xdr:to>
    <xdr:cxnSp macro="">
      <xdr:nvCxnSpPr>
        <xdr:cNvPr id="185" name="直線コネクタ 184"/>
        <xdr:cNvCxnSpPr/>
      </xdr:nvCxnSpPr>
      <xdr:spPr>
        <a:xfrm flipV="1">
          <a:off x="1130300" y="13259664"/>
          <a:ext cx="889000" cy="308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167931</xdr:rowOff>
    </xdr:from>
    <xdr:to>
      <xdr:col>10</xdr:col>
      <xdr:colOff>165100</xdr:colOff>
      <xdr:row>76</xdr:row>
      <xdr:rowOff>98081</xdr:rowOff>
    </xdr:to>
    <xdr:sp macro="" textlink="">
      <xdr:nvSpPr>
        <xdr:cNvPr id="186" name="フローチャート: 判断 185"/>
        <xdr:cNvSpPr/>
      </xdr:nvSpPr>
      <xdr:spPr>
        <a:xfrm>
          <a:off x="1968500" y="1302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114607</xdr:rowOff>
    </xdr:from>
    <xdr:ext cx="599010" cy="259045"/>
    <xdr:sp macro="" textlink="">
      <xdr:nvSpPr>
        <xdr:cNvPr id="187" name="テキスト ボックス 186"/>
        <xdr:cNvSpPr txBox="1"/>
      </xdr:nvSpPr>
      <xdr:spPr>
        <a:xfrm>
          <a:off x="1719795" y="12801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44193</xdr:rowOff>
    </xdr:from>
    <xdr:to>
      <xdr:col>6</xdr:col>
      <xdr:colOff>38100</xdr:colOff>
      <xdr:row>79</xdr:row>
      <xdr:rowOff>145793</xdr:rowOff>
    </xdr:to>
    <xdr:sp macro="" textlink="">
      <xdr:nvSpPr>
        <xdr:cNvPr id="188" name="フローチャート: 判断 187"/>
        <xdr:cNvSpPr/>
      </xdr:nvSpPr>
      <xdr:spPr>
        <a:xfrm>
          <a:off x="1079500" y="13588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136920</xdr:rowOff>
    </xdr:from>
    <xdr:ext cx="599010" cy="259045"/>
    <xdr:sp macro="" textlink="">
      <xdr:nvSpPr>
        <xdr:cNvPr id="189" name="テキスト ボックス 188"/>
        <xdr:cNvSpPr txBox="1"/>
      </xdr:nvSpPr>
      <xdr:spPr>
        <a:xfrm>
          <a:off x="830795" y="13681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36006</xdr:rowOff>
    </xdr:from>
    <xdr:to>
      <xdr:col>24</xdr:col>
      <xdr:colOff>114300</xdr:colOff>
      <xdr:row>76</xdr:row>
      <xdr:rowOff>137606</xdr:rowOff>
    </xdr:to>
    <xdr:sp macro="" textlink="">
      <xdr:nvSpPr>
        <xdr:cNvPr id="195" name="楕円 194"/>
        <xdr:cNvSpPr/>
      </xdr:nvSpPr>
      <xdr:spPr>
        <a:xfrm>
          <a:off x="4584700" y="13066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14433</xdr:rowOff>
    </xdr:from>
    <xdr:ext cx="599010" cy="259045"/>
    <xdr:sp macro="" textlink="">
      <xdr:nvSpPr>
        <xdr:cNvPr id="196" name="民生費該当値テキスト"/>
        <xdr:cNvSpPr txBox="1"/>
      </xdr:nvSpPr>
      <xdr:spPr>
        <a:xfrm>
          <a:off x="4686300" y="130446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49733</xdr:rowOff>
    </xdr:from>
    <xdr:to>
      <xdr:col>20</xdr:col>
      <xdr:colOff>38100</xdr:colOff>
      <xdr:row>77</xdr:row>
      <xdr:rowOff>151333</xdr:rowOff>
    </xdr:to>
    <xdr:sp macro="" textlink="">
      <xdr:nvSpPr>
        <xdr:cNvPr id="197" name="楕円 196"/>
        <xdr:cNvSpPr/>
      </xdr:nvSpPr>
      <xdr:spPr>
        <a:xfrm>
          <a:off x="3746500" y="1325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142460</xdr:rowOff>
    </xdr:from>
    <xdr:ext cx="599010" cy="259045"/>
    <xdr:sp macro="" textlink="">
      <xdr:nvSpPr>
        <xdr:cNvPr id="198" name="テキスト ボックス 197"/>
        <xdr:cNvSpPr txBox="1"/>
      </xdr:nvSpPr>
      <xdr:spPr>
        <a:xfrm>
          <a:off x="3497795" y="133441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6996</xdr:rowOff>
    </xdr:from>
    <xdr:to>
      <xdr:col>15</xdr:col>
      <xdr:colOff>101600</xdr:colOff>
      <xdr:row>78</xdr:row>
      <xdr:rowOff>108596</xdr:rowOff>
    </xdr:to>
    <xdr:sp macro="" textlink="">
      <xdr:nvSpPr>
        <xdr:cNvPr id="199" name="楕円 198"/>
        <xdr:cNvSpPr/>
      </xdr:nvSpPr>
      <xdr:spPr>
        <a:xfrm>
          <a:off x="2857500" y="1338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99723</xdr:rowOff>
    </xdr:from>
    <xdr:ext cx="599010" cy="259045"/>
    <xdr:sp macro="" textlink="">
      <xdr:nvSpPr>
        <xdr:cNvPr id="200" name="テキスト ボックス 199"/>
        <xdr:cNvSpPr txBox="1"/>
      </xdr:nvSpPr>
      <xdr:spPr>
        <a:xfrm>
          <a:off x="2608795" y="13472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7214</xdr:rowOff>
    </xdr:from>
    <xdr:to>
      <xdr:col>10</xdr:col>
      <xdr:colOff>165100</xdr:colOff>
      <xdr:row>77</xdr:row>
      <xdr:rowOff>108814</xdr:rowOff>
    </xdr:to>
    <xdr:sp macro="" textlink="">
      <xdr:nvSpPr>
        <xdr:cNvPr id="201" name="楕円 200"/>
        <xdr:cNvSpPr/>
      </xdr:nvSpPr>
      <xdr:spPr>
        <a:xfrm>
          <a:off x="1968500" y="13208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99941</xdr:rowOff>
    </xdr:from>
    <xdr:ext cx="599010" cy="259045"/>
    <xdr:sp macro="" textlink="">
      <xdr:nvSpPr>
        <xdr:cNvPr id="202" name="テキスト ボックス 201"/>
        <xdr:cNvSpPr txBox="1"/>
      </xdr:nvSpPr>
      <xdr:spPr>
        <a:xfrm>
          <a:off x="1719795" y="133015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144624</xdr:rowOff>
    </xdr:from>
    <xdr:to>
      <xdr:col>6</xdr:col>
      <xdr:colOff>38100</xdr:colOff>
      <xdr:row>79</xdr:row>
      <xdr:rowOff>74774</xdr:rowOff>
    </xdr:to>
    <xdr:sp macro="" textlink="">
      <xdr:nvSpPr>
        <xdr:cNvPr id="203" name="楕円 202"/>
        <xdr:cNvSpPr/>
      </xdr:nvSpPr>
      <xdr:spPr>
        <a:xfrm>
          <a:off x="1079500" y="13517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91301</xdr:rowOff>
    </xdr:from>
    <xdr:ext cx="599010" cy="259045"/>
    <xdr:sp macro="" textlink="">
      <xdr:nvSpPr>
        <xdr:cNvPr id="204" name="テキスト ボックス 203"/>
        <xdr:cNvSpPr txBox="1"/>
      </xdr:nvSpPr>
      <xdr:spPr>
        <a:xfrm>
          <a:off x="830795" y="13292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1" name="テキスト ボックス 220"/>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3" name="テキスト ボックス 222"/>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133852</xdr:rowOff>
    </xdr:from>
    <xdr:to>
      <xdr:col>24</xdr:col>
      <xdr:colOff>62865</xdr:colOff>
      <xdr:row>98</xdr:row>
      <xdr:rowOff>82855</xdr:rowOff>
    </xdr:to>
    <xdr:cxnSp macro="">
      <xdr:nvCxnSpPr>
        <xdr:cNvPr id="229" name="直線コネクタ 228"/>
        <xdr:cNvCxnSpPr/>
      </xdr:nvCxnSpPr>
      <xdr:spPr>
        <a:xfrm flipV="1">
          <a:off x="4633595" y="15392902"/>
          <a:ext cx="1270" cy="14920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86682</xdr:rowOff>
    </xdr:from>
    <xdr:ext cx="534377" cy="259045"/>
    <xdr:sp macro="" textlink="">
      <xdr:nvSpPr>
        <xdr:cNvPr id="230" name="衛生費最小値テキスト"/>
        <xdr:cNvSpPr txBox="1"/>
      </xdr:nvSpPr>
      <xdr:spPr>
        <a:xfrm>
          <a:off x="4686300" y="16888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82855</xdr:rowOff>
    </xdr:from>
    <xdr:to>
      <xdr:col>24</xdr:col>
      <xdr:colOff>152400</xdr:colOff>
      <xdr:row>98</xdr:row>
      <xdr:rowOff>82855</xdr:rowOff>
    </xdr:to>
    <xdr:cxnSp macro="">
      <xdr:nvCxnSpPr>
        <xdr:cNvPr id="231" name="直線コネクタ 230"/>
        <xdr:cNvCxnSpPr/>
      </xdr:nvCxnSpPr>
      <xdr:spPr>
        <a:xfrm>
          <a:off x="4546600" y="16884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80529</xdr:rowOff>
    </xdr:from>
    <xdr:ext cx="599010" cy="259045"/>
    <xdr:sp macro="" textlink="">
      <xdr:nvSpPr>
        <xdr:cNvPr id="232" name="衛生費最大値テキスト"/>
        <xdr:cNvSpPr txBox="1"/>
      </xdr:nvSpPr>
      <xdr:spPr>
        <a:xfrm>
          <a:off x="4686300" y="151681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105,307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133852</xdr:rowOff>
    </xdr:from>
    <xdr:to>
      <xdr:col>24</xdr:col>
      <xdr:colOff>152400</xdr:colOff>
      <xdr:row>89</xdr:row>
      <xdr:rowOff>133852</xdr:rowOff>
    </xdr:to>
    <xdr:cxnSp macro="">
      <xdr:nvCxnSpPr>
        <xdr:cNvPr id="233" name="直線コネクタ 232"/>
        <xdr:cNvCxnSpPr/>
      </xdr:nvCxnSpPr>
      <xdr:spPr>
        <a:xfrm>
          <a:off x="4546600" y="1539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110116</xdr:rowOff>
    </xdr:from>
    <xdr:to>
      <xdr:col>24</xdr:col>
      <xdr:colOff>63500</xdr:colOff>
      <xdr:row>97</xdr:row>
      <xdr:rowOff>161265</xdr:rowOff>
    </xdr:to>
    <xdr:cxnSp macro="">
      <xdr:nvCxnSpPr>
        <xdr:cNvPr id="234" name="直線コネクタ 233"/>
        <xdr:cNvCxnSpPr/>
      </xdr:nvCxnSpPr>
      <xdr:spPr>
        <a:xfrm flipV="1">
          <a:off x="3797300" y="16740766"/>
          <a:ext cx="838200" cy="5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79963</xdr:rowOff>
    </xdr:from>
    <xdr:ext cx="534377" cy="259045"/>
    <xdr:sp macro="" textlink="">
      <xdr:nvSpPr>
        <xdr:cNvPr id="235" name="衛生費平均値テキスト"/>
        <xdr:cNvSpPr txBox="1"/>
      </xdr:nvSpPr>
      <xdr:spPr>
        <a:xfrm>
          <a:off x="4686300" y="16196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57086</xdr:rowOff>
    </xdr:from>
    <xdr:to>
      <xdr:col>24</xdr:col>
      <xdr:colOff>114300</xdr:colOff>
      <xdr:row>95</xdr:row>
      <xdr:rowOff>158686</xdr:rowOff>
    </xdr:to>
    <xdr:sp macro="" textlink="">
      <xdr:nvSpPr>
        <xdr:cNvPr id="236" name="フローチャート: 判断 235"/>
        <xdr:cNvSpPr/>
      </xdr:nvSpPr>
      <xdr:spPr>
        <a:xfrm>
          <a:off x="4584700" y="1634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81465</xdr:rowOff>
    </xdr:from>
    <xdr:to>
      <xdr:col>19</xdr:col>
      <xdr:colOff>177800</xdr:colOff>
      <xdr:row>97</xdr:row>
      <xdr:rowOff>161265</xdr:rowOff>
    </xdr:to>
    <xdr:cxnSp macro="">
      <xdr:nvCxnSpPr>
        <xdr:cNvPr id="237" name="直線コネクタ 236"/>
        <xdr:cNvCxnSpPr/>
      </xdr:nvCxnSpPr>
      <xdr:spPr>
        <a:xfrm>
          <a:off x="2908300" y="16712115"/>
          <a:ext cx="889000" cy="79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70231</xdr:rowOff>
    </xdr:from>
    <xdr:to>
      <xdr:col>20</xdr:col>
      <xdr:colOff>38100</xdr:colOff>
      <xdr:row>96</xdr:row>
      <xdr:rowOff>381</xdr:rowOff>
    </xdr:to>
    <xdr:sp macro="" textlink="">
      <xdr:nvSpPr>
        <xdr:cNvPr id="238" name="フローチャート: 判断 237"/>
        <xdr:cNvSpPr/>
      </xdr:nvSpPr>
      <xdr:spPr>
        <a:xfrm>
          <a:off x="3746500" y="16357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16908</xdr:rowOff>
    </xdr:from>
    <xdr:ext cx="534377" cy="259045"/>
    <xdr:sp macro="" textlink="">
      <xdr:nvSpPr>
        <xdr:cNvPr id="239" name="テキスト ボックス 238"/>
        <xdr:cNvSpPr txBox="1"/>
      </xdr:nvSpPr>
      <xdr:spPr>
        <a:xfrm>
          <a:off x="3530111" y="16133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81465</xdr:rowOff>
    </xdr:from>
    <xdr:to>
      <xdr:col>15</xdr:col>
      <xdr:colOff>50800</xdr:colOff>
      <xdr:row>97</xdr:row>
      <xdr:rowOff>118287</xdr:rowOff>
    </xdr:to>
    <xdr:cxnSp macro="">
      <xdr:nvCxnSpPr>
        <xdr:cNvPr id="240" name="直線コネクタ 239"/>
        <xdr:cNvCxnSpPr/>
      </xdr:nvCxnSpPr>
      <xdr:spPr>
        <a:xfrm flipV="1">
          <a:off x="2019300" y="16712115"/>
          <a:ext cx="889000" cy="36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60534</xdr:rowOff>
    </xdr:from>
    <xdr:to>
      <xdr:col>15</xdr:col>
      <xdr:colOff>101600</xdr:colOff>
      <xdr:row>95</xdr:row>
      <xdr:rowOff>162134</xdr:rowOff>
    </xdr:to>
    <xdr:sp macro="" textlink="">
      <xdr:nvSpPr>
        <xdr:cNvPr id="241" name="フローチャート: 判断 240"/>
        <xdr:cNvSpPr/>
      </xdr:nvSpPr>
      <xdr:spPr>
        <a:xfrm>
          <a:off x="2857500" y="1634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7211</xdr:rowOff>
    </xdr:from>
    <xdr:ext cx="534377" cy="259045"/>
    <xdr:sp macro="" textlink="">
      <xdr:nvSpPr>
        <xdr:cNvPr id="242" name="テキスト ボックス 241"/>
        <xdr:cNvSpPr txBox="1"/>
      </xdr:nvSpPr>
      <xdr:spPr>
        <a:xfrm>
          <a:off x="2641111" y="16123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118287</xdr:rowOff>
    </xdr:from>
    <xdr:to>
      <xdr:col>10</xdr:col>
      <xdr:colOff>114300</xdr:colOff>
      <xdr:row>98</xdr:row>
      <xdr:rowOff>102705</xdr:rowOff>
    </xdr:to>
    <xdr:cxnSp macro="">
      <xdr:nvCxnSpPr>
        <xdr:cNvPr id="243" name="直線コネクタ 242"/>
        <xdr:cNvCxnSpPr/>
      </xdr:nvCxnSpPr>
      <xdr:spPr>
        <a:xfrm flipV="1">
          <a:off x="1130300" y="16748937"/>
          <a:ext cx="889000" cy="155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56038</xdr:rowOff>
    </xdr:from>
    <xdr:to>
      <xdr:col>10</xdr:col>
      <xdr:colOff>165100</xdr:colOff>
      <xdr:row>95</xdr:row>
      <xdr:rowOff>157638</xdr:rowOff>
    </xdr:to>
    <xdr:sp macro="" textlink="">
      <xdr:nvSpPr>
        <xdr:cNvPr id="244" name="フローチャート: 判断 243"/>
        <xdr:cNvSpPr/>
      </xdr:nvSpPr>
      <xdr:spPr>
        <a:xfrm>
          <a:off x="1968500" y="1634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2715</xdr:rowOff>
    </xdr:from>
    <xdr:ext cx="534377" cy="259045"/>
    <xdr:sp macro="" textlink="">
      <xdr:nvSpPr>
        <xdr:cNvPr id="245" name="テキスト ボックス 244"/>
        <xdr:cNvSpPr txBox="1"/>
      </xdr:nvSpPr>
      <xdr:spPr>
        <a:xfrm>
          <a:off x="1752111" y="16119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60534</xdr:rowOff>
    </xdr:from>
    <xdr:to>
      <xdr:col>6</xdr:col>
      <xdr:colOff>38100</xdr:colOff>
      <xdr:row>96</xdr:row>
      <xdr:rowOff>162134</xdr:rowOff>
    </xdr:to>
    <xdr:sp macro="" textlink="">
      <xdr:nvSpPr>
        <xdr:cNvPr id="246" name="フローチャート: 判断 245"/>
        <xdr:cNvSpPr/>
      </xdr:nvSpPr>
      <xdr:spPr>
        <a:xfrm>
          <a:off x="1079500" y="16519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7211</xdr:rowOff>
    </xdr:from>
    <xdr:ext cx="534377" cy="259045"/>
    <xdr:sp macro="" textlink="">
      <xdr:nvSpPr>
        <xdr:cNvPr id="247" name="テキスト ボックス 246"/>
        <xdr:cNvSpPr txBox="1"/>
      </xdr:nvSpPr>
      <xdr:spPr>
        <a:xfrm>
          <a:off x="863111" y="16294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59316</xdr:rowOff>
    </xdr:from>
    <xdr:to>
      <xdr:col>24</xdr:col>
      <xdr:colOff>114300</xdr:colOff>
      <xdr:row>97</xdr:row>
      <xdr:rowOff>160916</xdr:rowOff>
    </xdr:to>
    <xdr:sp macro="" textlink="">
      <xdr:nvSpPr>
        <xdr:cNvPr id="253" name="楕円 252"/>
        <xdr:cNvSpPr/>
      </xdr:nvSpPr>
      <xdr:spPr>
        <a:xfrm>
          <a:off x="4584700" y="16689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37743</xdr:rowOff>
    </xdr:from>
    <xdr:ext cx="534377" cy="259045"/>
    <xdr:sp macro="" textlink="">
      <xdr:nvSpPr>
        <xdr:cNvPr id="254" name="衛生費該当値テキスト"/>
        <xdr:cNvSpPr txBox="1"/>
      </xdr:nvSpPr>
      <xdr:spPr>
        <a:xfrm>
          <a:off x="4686300" y="16668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110465</xdr:rowOff>
    </xdr:from>
    <xdr:to>
      <xdr:col>20</xdr:col>
      <xdr:colOff>38100</xdr:colOff>
      <xdr:row>98</xdr:row>
      <xdr:rowOff>40615</xdr:rowOff>
    </xdr:to>
    <xdr:sp macro="" textlink="">
      <xdr:nvSpPr>
        <xdr:cNvPr id="255" name="楕円 254"/>
        <xdr:cNvSpPr/>
      </xdr:nvSpPr>
      <xdr:spPr>
        <a:xfrm>
          <a:off x="3746500" y="1674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31742</xdr:rowOff>
    </xdr:from>
    <xdr:ext cx="534377" cy="259045"/>
    <xdr:sp macro="" textlink="">
      <xdr:nvSpPr>
        <xdr:cNvPr id="256" name="テキスト ボックス 255"/>
        <xdr:cNvSpPr txBox="1"/>
      </xdr:nvSpPr>
      <xdr:spPr>
        <a:xfrm>
          <a:off x="3530111" y="16833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30665</xdr:rowOff>
    </xdr:from>
    <xdr:to>
      <xdr:col>15</xdr:col>
      <xdr:colOff>101600</xdr:colOff>
      <xdr:row>97</xdr:row>
      <xdr:rowOff>132265</xdr:rowOff>
    </xdr:to>
    <xdr:sp macro="" textlink="">
      <xdr:nvSpPr>
        <xdr:cNvPr id="257" name="楕円 256"/>
        <xdr:cNvSpPr/>
      </xdr:nvSpPr>
      <xdr:spPr>
        <a:xfrm>
          <a:off x="2857500" y="1666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123392</xdr:rowOff>
    </xdr:from>
    <xdr:ext cx="534377" cy="259045"/>
    <xdr:sp macro="" textlink="">
      <xdr:nvSpPr>
        <xdr:cNvPr id="258" name="テキスト ボックス 257"/>
        <xdr:cNvSpPr txBox="1"/>
      </xdr:nvSpPr>
      <xdr:spPr>
        <a:xfrm>
          <a:off x="2641111" y="16754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67487</xdr:rowOff>
    </xdr:from>
    <xdr:to>
      <xdr:col>10</xdr:col>
      <xdr:colOff>165100</xdr:colOff>
      <xdr:row>97</xdr:row>
      <xdr:rowOff>169087</xdr:rowOff>
    </xdr:to>
    <xdr:sp macro="" textlink="">
      <xdr:nvSpPr>
        <xdr:cNvPr id="259" name="楕円 258"/>
        <xdr:cNvSpPr/>
      </xdr:nvSpPr>
      <xdr:spPr>
        <a:xfrm>
          <a:off x="1968500" y="16698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160214</xdr:rowOff>
    </xdr:from>
    <xdr:ext cx="534377" cy="259045"/>
    <xdr:sp macro="" textlink="">
      <xdr:nvSpPr>
        <xdr:cNvPr id="260" name="テキスト ボックス 259"/>
        <xdr:cNvSpPr txBox="1"/>
      </xdr:nvSpPr>
      <xdr:spPr>
        <a:xfrm>
          <a:off x="1752111" y="16790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51905</xdr:rowOff>
    </xdr:from>
    <xdr:to>
      <xdr:col>6</xdr:col>
      <xdr:colOff>38100</xdr:colOff>
      <xdr:row>98</xdr:row>
      <xdr:rowOff>153505</xdr:rowOff>
    </xdr:to>
    <xdr:sp macro="" textlink="">
      <xdr:nvSpPr>
        <xdr:cNvPr id="261" name="楕円 260"/>
        <xdr:cNvSpPr/>
      </xdr:nvSpPr>
      <xdr:spPr>
        <a:xfrm>
          <a:off x="1079500" y="16854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144632</xdr:rowOff>
    </xdr:from>
    <xdr:ext cx="534377" cy="259045"/>
    <xdr:sp macro="" textlink="">
      <xdr:nvSpPr>
        <xdr:cNvPr id="262" name="テキスト ボックス 261"/>
        <xdr:cNvSpPr txBox="1"/>
      </xdr:nvSpPr>
      <xdr:spPr>
        <a:xfrm>
          <a:off x="863111" y="16946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3" name="直線コネクタ 272"/>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4" name="テキスト ボックス 273"/>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5" name="直線コネクタ 274"/>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6" name="テキスト ボックス 275"/>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7" name="直線コネクタ 276"/>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8" name="テキスト ボックス 277"/>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9" name="直線コネクタ 278"/>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0" name="テキスト ボックス 279"/>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1" name="直線コネクタ 280"/>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2" name="テキスト ボックス 281"/>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3" name="直線コネクタ 282"/>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4" name="テキスト ボックス 283"/>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6" name="テキスト ボックス 285"/>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57404</xdr:rowOff>
    </xdr:from>
    <xdr:to>
      <xdr:col>54</xdr:col>
      <xdr:colOff>189865</xdr:colOff>
      <xdr:row>39</xdr:row>
      <xdr:rowOff>98878</xdr:rowOff>
    </xdr:to>
    <xdr:cxnSp macro="">
      <xdr:nvCxnSpPr>
        <xdr:cNvPr id="288" name="直線コネクタ 287"/>
        <xdr:cNvCxnSpPr/>
      </xdr:nvCxnSpPr>
      <xdr:spPr>
        <a:xfrm flipV="1">
          <a:off x="10475595" y="5372354"/>
          <a:ext cx="1270" cy="1413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9"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0" name="直線コネクタ 289"/>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4081</xdr:rowOff>
    </xdr:from>
    <xdr:ext cx="469744" cy="259045"/>
    <xdr:sp macro="" textlink="">
      <xdr:nvSpPr>
        <xdr:cNvPr id="291" name="労働費最大値テキスト"/>
        <xdr:cNvSpPr txBox="1"/>
      </xdr:nvSpPr>
      <xdr:spPr>
        <a:xfrm>
          <a:off x="10528300" y="5147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4,327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57404</xdr:rowOff>
    </xdr:from>
    <xdr:to>
      <xdr:col>55</xdr:col>
      <xdr:colOff>88900</xdr:colOff>
      <xdr:row>31</xdr:row>
      <xdr:rowOff>57404</xdr:rowOff>
    </xdr:to>
    <xdr:cxnSp macro="">
      <xdr:nvCxnSpPr>
        <xdr:cNvPr id="292" name="直線コネクタ 291"/>
        <xdr:cNvCxnSpPr/>
      </xdr:nvCxnSpPr>
      <xdr:spPr>
        <a:xfrm>
          <a:off x="10388600" y="5372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135128</xdr:rowOff>
    </xdr:from>
    <xdr:to>
      <xdr:col>55</xdr:col>
      <xdr:colOff>0</xdr:colOff>
      <xdr:row>38</xdr:row>
      <xdr:rowOff>138067</xdr:rowOff>
    </xdr:to>
    <xdr:cxnSp macro="">
      <xdr:nvCxnSpPr>
        <xdr:cNvPr id="293" name="直線コネクタ 292"/>
        <xdr:cNvCxnSpPr/>
      </xdr:nvCxnSpPr>
      <xdr:spPr>
        <a:xfrm>
          <a:off x="9639300" y="6650228"/>
          <a:ext cx="838200" cy="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28175</xdr:rowOff>
    </xdr:from>
    <xdr:ext cx="378565" cy="259045"/>
    <xdr:sp macro="" textlink="">
      <xdr:nvSpPr>
        <xdr:cNvPr id="294" name="労働費平均値テキスト"/>
        <xdr:cNvSpPr txBox="1"/>
      </xdr:nvSpPr>
      <xdr:spPr>
        <a:xfrm>
          <a:off x="10528300" y="637182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5297</xdr:rowOff>
    </xdr:from>
    <xdr:to>
      <xdr:col>55</xdr:col>
      <xdr:colOff>50800</xdr:colOff>
      <xdr:row>38</xdr:row>
      <xdr:rowOff>106897</xdr:rowOff>
    </xdr:to>
    <xdr:sp macro="" textlink="">
      <xdr:nvSpPr>
        <xdr:cNvPr id="295" name="フローチャート: 判断 294"/>
        <xdr:cNvSpPr/>
      </xdr:nvSpPr>
      <xdr:spPr>
        <a:xfrm>
          <a:off x="10426700" y="652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135128</xdr:rowOff>
    </xdr:from>
    <xdr:to>
      <xdr:col>50</xdr:col>
      <xdr:colOff>114300</xdr:colOff>
      <xdr:row>38</xdr:row>
      <xdr:rowOff>148191</xdr:rowOff>
    </xdr:to>
    <xdr:cxnSp macro="">
      <xdr:nvCxnSpPr>
        <xdr:cNvPr id="296" name="直線コネクタ 295"/>
        <xdr:cNvCxnSpPr/>
      </xdr:nvCxnSpPr>
      <xdr:spPr>
        <a:xfrm flipV="1">
          <a:off x="8750300" y="6650228"/>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143111</xdr:rowOff>
    </xdr:from>
    <xdr:to>
      <xdr:col>50</xdr:col>
      <xdr:colOff>165100</xdr:colOff>
      <xdr:row>38</xdr:row>
      <xdr:rowOff>73261</xdr:rowOff>
    </xdr:to>
    <xdr:sp macro="" textlink="">
      <xdr:nvSpPr>
        <xdr:cNvPr id="297" name="フローチャート: 判断 296"/>
        <xdr:cNvSpPr/>
      </xdr:nvSpPr>
      <xdr:spPr>
        <a:xfrm>
          <a:off x="9588500" y="6486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89788</xdr:rowOff>
    </xdr:from>
    <xdr:ext cx="378565" cy="259045"/>
    <xdr:sp macro="" textlink="">
      <xdr:nvSpPr>
        <xdr:cNvPr id="298" name="テキスト ボックス 297"/>
        <xdr:cNvSpPr txBox="1"/>
      </xdr:nvSpPr>
      <xdr:spPr>
        <a:xfrm>
          <a:off x="9450017" y="6261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144272</xdr:rowOff>
    </xdr:from>
    <xdr:to>
      <xdr:col>45</xdr:col>
      <xdr:colOff>177800</xdr:colOff>
      <xdr:row>38</xdr:row>
      <xdr:rowOff>148191</xdr:rowOff>
    </xdr:to>
    <xdr:cxnSp macro="">
      <xdr:nvCxnSpPr>
        <xdr:cNvPr id="299" name="直線コネクタ 298"/>
        <xdr:cNvCxnSpPr/>
      </xdr:nvCxnSpPr>
      <xdr:spPr>
        <a:xfrm>
          <a:off x="7861300" y="6659372"/>
          <a:ext cx="889000" cy="3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54610</xdr:rowOff>
    </xdr:from>
    <xdr:to>
      <xdr:col>46</xdr:col>
      <xdr:colOff>38100</xdr:colOff>
      <xdr:row>37</xdr:row>
      <xdr:rowOff>156210</xdr:rowOff>
    </xdr:to>
    <xdr:sp macro="" textlink="">
      <xdr:nvSpPr>
        <xdr:cNvPr id="300" name="フローチャート: 判断 299"/>
        <xdr:cNvSpPr/>
      </xdr:nvSpPr>
      <xdr:spPr>
        <a:xfrm>
          <a:off x="8699500" y="639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1287</xdr:rowOff>
    </xdr:from>
    <xdr:ext cx="469744" cy="259045"/>
    <xdr:sp macro="" textlink="">
      <xdr:nvSpPr>
        <xdr:cNvPr id="301" name="テキスト ボックス 300"/>
        <xdr:cNvSpPr txBox="1"/>
      </xdr:nvSpPr>
      <xdr:spPr>
        <a:xfrm>
          <a:off x="8515428" y="6173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143619</xdr:rowOff>
    </xdr:from>
    <xdr:to>
      <xdr:col>41</xdr:col>
      <xdr:colOff>50800</xdr:colOff>
      <xdr:row>38</xdr:row>
      <xdr:rowOff>144272</xdr:rowOff>
    </xdr:to>
    <xdr:cxnSp macro="">
      <xdr:nvCxnSpPr>
        <xdr:cNvPr id="302" name="直線コネクタ 301"/>
        <xdr:cNvCxnSpPr/>
      </xdr:nvCxnSpPr>
      <xdr:spPr>
        <a:xfrm>
          <a:off x="6972300" y="6658719"/>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19667</xdr:rowOff>
    </xdr:from>
    <xdr:to>
      <xdr:col>41</xdr:col>
      <xdr:colOff>101600</xdr:colOff>
      <xdr:row>38</xdr:row>
      <xdr:rowOff>121267</xdr:rowOff>
    </xdr:to>
    <xdr:sp macro="" textlink="">
      <xdr:nvSpPr>
        <xdr:cNvPr id="303" name="フローチャート: 判断 302"/>
        <xdr:cNvSpPr/>
      </xdr:nvSpPr>
      <xdr:spPr>
        <a:xfrm>
          <a:off x="7810500" y="6534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137794</xdr:rowOff>
    </xdr:from>
    <xdr:ext cx="378565" cy="259045"/>
    <xdr:sp macro="" textlink="">
      <xdr:nvSpPr>
        <xdr:cNvPr id="304" name="テキスト ボックス 303"/>
        <xdr:cNvSpPr txBox="1"/>
      </xdr:nvSpPr>
      <xdr:spPr>
        <a:xfrm>
          <a:off x="7672017" y="63099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158786</xdr:rowOff>
    </xdr:from>
    <xdr:to>
      <xdr:col>36</xdr:col>
      <xdr:colOff>165100</xdr:colOff>
      <xdr:row>37</xdr:row>
      <xdr:rowOff>88936</xdr:rowOff>
    </xdr:to>
    <xdr:sp macro="" textlink="">
      <xdr:nvSpPr>
        <xdr:cNvPr id="305" name="フローチャート: 判断 304"/>
        <xdr:cNvSpPr/>
      </xdr:nvSpPr>
      <xdr:spPr>
        <a:xfrm>
          <a:off x="6921500" y="6330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105463</xdr:rowOff>
    </xdr:from>
    <xdr:ext cx="469744" cy="259045"/>
    <xdr:sp macro="" textlink="">
      <xdr:nvSpPr>
        <xdr:cNvPr id="306" name="テキスト ボックス 305"/>
        <xdr:cNvSpPr txBox="1"/>
      </xdr:nvSpPr>
      <xdr:spPr>
        <a:xfrm>
          <a:off x="6737428" y="6106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87267</xdr:rowOff>
    </xdr:from>
    <xdr:to>
      <xdr:col>55</xdr:col>
      <xdr:colOff>50800</xdr:colOff>
      <xdr:row>39</xdr:row>
      <xdr:rowOff>17417</xdr:rowOff>
    </xdr:to>
    <xdr:sp macro="" textlink="">
      <xdr:nvSpPr>
        <xdr:cNvPr id="312" name="楕円 311"/>
        <xdr:cNvSpPr/>
      </xdr:nvSpPr>
      <xdr:spPr>
        <a:xfrm>
          <a:off x="10426700" y="6602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65694</xdr:rowOff>
    </xdr:from>
    <xdr:ext cx="378565" cy="259045"/>
    <xdr:sp macro="" textlink="">
      <xdr:nvSpPr>
        <xdr:cNvPr id="313" name="労働費該当値テキスト"/>
        <xdr:cNvSpPr txBox="1"/>
      </xdr:nvSpPr>
      <xdr:spPr>
        <a:xfrm>
          <a:off x="10528300" y="65807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84328</xdr:rowOff>
    </xdr:from>
    <xdr:to>
      <xdr:col>50</xdr:col>
      <xdr:colOff>165100</xdr:colOff>
      <xdr:row>39</xdr:row>
      <xdr:rowOff>14478</xdr:rowOff>
    </xdr:to>
    <xdr:sp macro="" textlink="">
      <xdr:nvSpPr>
        <xdr:cNvPr id="314" name="楕円 313"/>
        <xdr:cNvSpPr/>
      </xdr:nvSpPr>
      <xdr:spPr>
        <a:xfrm>
          <a:off x="9588500" y="659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5605</xdr:rowOff>
    </xdr:from>
    <xdr:ext cx="378565" cy="259045"/>
    <xdr:sp macro="" textlink="">
      <xdr:nvSpPr>
        <xdr:cNvPr id="315" name="テキスト ボックス 314"/>
        <xdr:cNvSpPr txBox="1"/>
      </xdr:nvSpPr>
      <xdr:spPr>
        <a:xfrm>
          <a:off x="9450017" y="66921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97391</xdr:rowOff>
    </xdr:from>
    <xdr:to>
      <xdr:col>46</xdr:col>
      <xdr:colOff>38100</xdr:colOff>
      <xdr:row>39</xdr:row>
      <xdr:rowOff>27541</xdr:rowOff>
    </xdr:to>
    <xdr:sp macro="" textlink="">
      <xdr:nvSpPr>
        <xdr:cNvPr id="316" name="楕円 315"/>
        <xdr:cNvSpPr/>
      </xdr:nvSpPr>
      <xdr:spPr>
        <a:xfrm>
          <a:off x="8699500" y="6612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18668</xdr:rowOff>
    </xdr:from>
    <xdr:ext cx="378565" cy="259045"/>
    <xdr:sp macro="" textlink="">
      <xdr:nvSpPr>
        <xdr:cNvPr id="317" name="テキスト ボックス 316"/>
        <xdr:cNvSpPr txBox="1"/>
      </xdr:nvSpPr>
      <xdr:spPr>
        <a:xfrm>
          <a:off x="8561017" y="67052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93472</xdr:rowOff>
    </xdr:from>
    <xdr:to>
      <xdr:col>41</xdr:col>
      <xdr:colOff>101600</xdr:colOff>
      <xdr:row>39</xdr:row>
      <xdr:rowOff>23622</xdr:rowOff>
    </xdr:to>
    <xdr:sp macro="" textlink="">
      <xdr:nvSpPr>
        <xdr:cNvPr id="318" name="楕円 317"/>
        <xdr:cNvSpPr/>
      </xdr:nvSpPr>
      <xdr:spPr>
        <a:xfrm>
          <a:off x="7810500" y="6608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14749</xdr:rowOff>
    </xdr:from>
    <xdr:ext cx="378565" cy="259045"/>
    <xdr:sp macro="" textlink="">
      <xdr:nvSpPr>
        <xdr:cNvPr id="319" name="テキスト ボックス 318"/>
        <xdr:cNvSpPr txBox="1"/>
      </xdr:nvSpPr>
      <xdr:spPr>
        <a:xfrm>
          <a:off x="7672017" y="67012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92819</xdr:rowOff>
    </xdr:from>
    <xdr:to>
      <xdr:col>36</xdr:col>
      <xdr:colOff>165100</xdr:colOff>
      <xdr:row>39</xdr:row>
      <xdr:rowOff>22969</xdr:rowOff>
    </xdr:to>
    <xdr:sp macro="" textlink="">
      <xdr:nvSpPr>
        <xdr:cNvPr id="320" name="楕円 319"/>
        <xdr:cNvSpPr/>
      </xdr:nvSpPr>
      <xdr:spPr>
        <a:xfrm>
          <a:off x="6921500" y="6607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14096</xdr:rowOff>
    </xdr:from>
    <xdr:ext cx="378565" cy="259045"/>
    <xdr:sp macro="" textlink="">
      <xdr:nvSpPr>
        <xdr:cNvPr id="321" name="テキスト ボックス 320"/>
        <xdr:cNvSpPr txBox="1"/>
      </xdr:nvSpPr>
      <xdr:spPr>
        <a:xfrm>
          <a:off x="6783017" y="67006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2" name="直線コネクタ 331"/>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3" name="テキスト ボックス 332"/>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4" name="直線コネクタ 333"/>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5" name="テキスト ボックス 334"/>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6" name="直線コネクタ 335"/>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7" name="テキスト ボックス 336"/>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8" name="直線コネクタ 337"/>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9" name="テキスト ボックス 338"/>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0" name="直線コネクタ 339"/>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41" name="テキスト ボックス 340"/>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2" name="直線コネクタ 341"/>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3" name="テキスト ボックス 342"/>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88298</xdr:rowOff>
    </xdr:from>
    <xdr:to>
      <xdr:col>54</xdr:col>
      <xdr:colOff>189865</xdr:colOff>
      <xdr:row>59</xdr:row>
      <xdr:rowOff>2311</xdr:rowOff>
    </xdr:to>
    <xdr:cxnSp macro="">
      <xdr:nvCxnSpPr>
        <xdr:cNvPr id="347" name="直線コネクタ 346"/>
        <xdr:cNvCxnSpPr/>
      </xdr:nvCxnSpPr>
      <xdr:spPr>
        <a:xfrm flipV="1">
          <a:off x="10475595" y="8660798"/>
          <a:ext cx="1270" cy="1457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6138</xdr:rowOff>
    </xdr:from>
    <xdr:ext cx="469744" cy="259045"/>
    <xdr:sp macro="" textlink="">
      <xdr:nvSpPr>
        <xdr:cNvPr id="348" name="農林水産業費最小値テキスト"/>
        <xdr:cNvSpPr txBox="1"/>
      </xdr:nvSpPr>
      <xdr:spPr>
        <a:xfrm>
          <a:off x="10528300" y="1012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2311</xdr:rowOff>
    </xdr:from>
    <xdr:to>
      <xdr:col>55</xdr:col>
      <xdr:colOff>88900</xdr:colOff>
      <xdr:row>59</xdr:row>
      <xdr:rowOff>2311</xdr:rowOff>
    </xdr:to>
    <xdr:cxnSp macro="">
      <xdr:nvCxnSpPr>
        <xdr:cNvPr id="349" name="直線コネクタ 348"/>
        <xdr:cNvCxnSpPr/>
      </xdr:nvCxnSpPr>
      <xdr:spPr>
        <a:xfrm>
          <a:off x="10388600" y="10117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34975</xdr:rowOff>
    </xdr:from>
    <xdr:ext cx="534377" cy="259045"/>
    <xdr:sp macro="" textlink="">
      <xdr:nvSpPr>
        <xdr:cNvPr id="350" name="農林水産業費最大値テキスト"/>
        <xdr:cNvSpPr txBox="1"/>
      </xdr:nvSpPr>
      <xdr:spPr>
        <a:xfrm>
          <a:off x="10528300" y="8436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95,148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88298</xdr:rowOff>
    </xdr:from>
    <xdr:to>
      <xdr:col>55</xdr:col>
      <xdr:colOff>88900</xdr:colOff>
      <xdr:row>50</xdr:row>
      <xdr:rowOff>88298</xdr:rowOff>
    </xdr:to>
    <xdr:cxnSp macro="">
      <xdr:nvCxnSpPr>
        <xdr:cNvPr id="351" name="直線コネクタ 350"/>
        <xdr:cNvCxnSpPr/>
      </xdr:nvCxnSpPr>
      <xdr:spPr>
        <a:xfrm>
          <a:off x="10388600" y="8660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99107</xdr:rowOff>
    </xdr:from>
    <xdr:to>
      <xdr:col>55</xdr:col>
      <xdr:colOff>0</xdr:colOff>
      <xdr:row>57</xdr:row>
      <xdr:rowOff>128727</xdr:rowOff>
    </xdr:to>
    <xdr:cxnSp macro="">
      <xdr:nvCxnSpPr>
        <xdr:cNvPr id="352" name="直線コネクタ 351"/>
        <xdr:cNvCxnSpPr/>
      </xdr:nvCxnSpPr>
      <xdr:spPr>
        <a:xfrm>
          <a:off x="9639300" y="9871757"/>
          <a:ext cx="838200" cy="29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85717</xdr:rowOff>
    </xdr:from>
    <xdr:ext cx="534377" cy="259045"/>
    <xdr:sp macro="" textlink="">
      <xdr:nvSpPr>
        <xdr:cNvPr id="353" name="農林水産業費平均値テキスト"/>
        <xdr:cNvSpPr txBox="1"/>
      </xdr:nvSpPr>
      <xdr:spPr>
        <a:xfrm>
          <a:off x="10528300" y="9515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62840</xdr:rowOff>
    </xdr:from>
    <xdr:to>
      <xdr:col>55</xdr:col>
      <xdr:colOff>50800</xdr:colOff>
      <xdr:row>56</xdr:row>
      <xdr:rowOff>164440</xdr:rowOff>
    </xdr:to>
    <xdr:sp macro="" textlink="">
      <xdr:nvSpPr>
        <xdr:cNvPr id="354" name="フローチャート: 判断 353"/>
        <xdr:cNvSpPr/>
      </xdr:nvSpPr>
      <xdr:spPr>
        <a:xfrm>
          <a:off x="10426700" y="96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99107</xdr:rowOff>
    </xdr:from>
    <xdr:to>
      <xdr:col>50</xdr:col>
      <xdr:colOff>114300</xdr:colOff>
      <xdr:row>57</xdr:row>
      <xdr:rowOff>114505</xdr:rowOff>
    </xdr:to>
    <xdr:cxnSp macro="">
      <xdr:nvCxnSpPr>
        <xdr:cNvPr id="355" name="直線コネクタ 354"/>
        <xdr:cNvCxnSpPr/>
      </xdr:nvCxnSpPr>
      <xdr:spPr>
        <a:xfrm flipV="1">
          <a:off x="8750300" y="9871757"/>
          <a:ext cx="889000" cy="15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81454</xdr:rowOff>
    </xdr:from>
    <xdr:to>
      <xdr:col>50</xdr:col>
      <xdr:colOff>165100</xdr:colOff>
      <xdr:row>57</xdr:row>
      <xdr:rowOff>11604</xdr:rowOff>
    </xdr:to>
    <xdr:sp macro="" textlink="">
      <xdr:nvSpPr>
        <xdr:cNvPr id="356" name="フローチャート: 判断 355"/>
        <xdr:cNvSpPr/>
      </xdr:nvSpPr>
      <xdr:spPr>
        <a:xfrm>
          <a:off x="9588500" y="968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28131</xdr:rowOff>
    </xdr:from>
    <xdr:ext cx="534377" cy="259045"/>
    <xdr:sp macro="" textlink="">
      <xdr:nvSpPr>
        <xdr:cNvPr id="357" name="テキスト ボックス 356"/>
        <xdr:cNvSpPr txBox="1"/>
      </xdr:nvSpPr>
      <xdr:spPr>
        <a:xfrm>
          <a:off x="9372111" y="9457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114505</xdr:rowOff>
    </xdr:from>
    <xdr:to>
      <xdr:col>45</xdr:col>
      <xdr:colOff>177800</xdr:colOff>
      <xdr:row>57</xdr:row>
      <xdr:rowOff>118734</xdr:rowOff>
    </xdr:to>
    <xdr:cxnSp macro="">
      <xdr:nvCxnSpPr>
        <xdr:cNvPr id="358" name="直線コネクタ 357"/>
        <xdr:cNvCxnSpPr/>
      </xdr:nvCxnSpPr>
      <xdr:spPr>
        <a:xfrm flipV="1">
          <a:off x="7861300" y="9887155"/>
          <a:ext cx="889000" cy="4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90566</xdr:rowOff>
    </xdr:from>
    <xdr:to>
      <xdr:col>46</xdr:col>
      <xdr:colOff>38100</xdr:colOff>
      <xdr:row>57</xdr:row>
      <xdr:rowOff>20716</xdr:rowOff>
    </xdr:to>
    <xdr:sp macro="" textlink="">
      <xdr:nvSpPr>
        <xdr:cNvPr id="359" name="フローチャート: 判断 358"/>
        <xdr:cNvSpPr/>
      </xdr:nvSpPr>
      <xdr:spPr>
        <a:xfrm>
          <a:off x="8699500" y="9691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37243</xdr:rowOff>
    </xdr:from>
    <xdr:ext cx="534377" cy="259045"/>
    <xdr:sp macro="" textlink="">
      <xdr:nvSpPr>
        <xdr:cNvPr id="360" name="テキスト ボックス 359"/>
        <xdr:cNvSpPr txBox="1"/>
      </xdr:nvSpPr>
      <xdr:spPr>
        <a:xfrm>
          <a:off x="8483111" y="9466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50122</xdr:rowOff>
    </xdr:from>
    <xdr:to>
      <xdr:col>41</xdr:col>
      <xdr:colOff>50800</xdr:colOff>
      <xdr:row>57</xdr:row>
      <xdr:rowOff>118734</xdr:rowOff>
    </xdr:to>
    <xdr:cxnSp macro="">
      <xdr:nvCxnSpPr>
        <xdr:cNvPr id="361" name="直線コネクタ 360"/>
        <xdr:cNvCxnSpPr/>
      </xdr:nvCxnSpPr>
      <xdr:spPr>
        <a:xfrm>
          <a:off x="6972300" y="9822772"/>
          <a:ext cx="889000" cy="68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116153</xdr:rowOff>
    </xdr:from>
    <xdr:to>
      <xdr:col>41</xdr:col>
      <xdr:colOff>101600</xdr:colOff>
      <xdr:row>57</xdr:row>
      <xdr:rowOff>46303</xdr:rowOff>
    </xdr:to>
    <xdr:sp macro="" textlink="">
      <xdr:nvSpPr>
        <xdr:cNvPr id="362" name="フローチャート: 判断 361"/>
        <xdr:cNvSpPr/>
      </xdr:nvSpPr>
      <xdr:spPr>
        <a:xfrm>
          <a:off x="7810500" y="9717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62830</xdr:rowOff>
    </xdr:from>
    <xdr:ext cx="534377" cy="259045"/>
    <xdr:sp macro="" textlink="">
      <xdr:nvSpPr>
        <xdr:cNvPr id="363" name="テキスト ボックス 362"/>
        <xdr:cNvSpPr txBox="1"/>
      </xdr:nvSpPr>
      <xdr:spPr>
        <a:xfrm>
          <a:off x="7594111" y="9492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11895</xdr:rowOff>
    </xdr:from>
    <xdr:to>
      <xdr:col>36</xdr:col>
      <xdr:colOff>165100</xdr:colOff>
      <xdr:row>58</xdr:row>
      <xdr:rowOff>113495</xdr:rowOff>
    </xdr:to>
    <xdr:sp macro="" textlink="">
      <xdr:nvSpPr>
        <xdr:cNvPr id="364" name="フローチャート: 判断 363"/>
        <xdr:cNvSpPr/>
      </xdr:nvSpPr>
      <xdr:spPr>
        <a:xfrm>
          <a:off x="6921500" y="995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104622</xdr:rowOff>
    </xdr:from>
    <xdr:ext cx="534377" cy="259045"/>
    <xdr:sp macro="" textlink="">
      <xdr:nvSpPr>
        <xdr:cNvPr id="365" name="テキスト ボックス 364"/>
        <xdr:cNvSpPr txBox="1"/>
      </xdr:nvSpPr>
      <xdr:spPr>
        <a:xfrm>
          <a:off x="6705111" y="10048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77927</xdr:rowOff>
    </xdr:from>
    <xdr:to>
      <xdr:col>55</xdr:col>
      <xdr:colOff>50800</xdr:colOff>
      <xdr:row>58</xdr:row>
      <xdr:rowOff>8077</xdr:rowOff>
    </xdr:to>
    <xdr:sp macro="" textlink="">
      <xdr:nvSpPr>
        <xdr:cNvPr id="371" name="楕円 370"/>
        <xdr:cNvSpPr/>
      </xdr:nvSpPr>
      <xdr:spPr>
        <a:xfrm>
          <a:off x="10426700" y="9850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56354</xdr:rowOff>
    </xdr:from>
    <xdr:ext cx="534377" cy="259045"/>
    <xdr:sp macro="" textlink="">
      <xdr:nvSpPr>
        <xdr:cNvPr id="372" name="農林水産業費該当値テキスト"/>
        <xdr:cNvSpPr txBox="1"/>
      </xdr:nvSpPr>
      <xdr:spPr>
        <a:xfrm>
          <a:off x="10528300" y="9829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48307</xdr:rowOff>
    </xdr:from>
    <xdr:to>
      <xdr:col>50</xdr:col>
      <xdr:colOff>165100</xdr:colOff>
      <xdr:row>57</xdr:row>
      <xdr:rowOff>149907</xdr:rowOff>
    </xdr:to>
    <xdr:sp macro="" textlink="">
      <xdr:nvSpPr>
        <xdr:cNvPr id="373" name="楕円 372"/>
        <xdr:cNvSpPr/>
      </xdr:nvSpPr>
      <xdr:spPr>
        <a:xfrm>
          <a:off x="9588500" y="982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141034</xdr:rowOff>
    </xdr:from>
    <xdr:ext cx="534377" cy="259045"/>
    <xdr:sp macro="" textlink="">
      <xdr:nvSpPr>
        <xdr:cNvPr id="374" name="テキスト ボックス 373"/>
        <xdr:cNvSpPr txBox="1"/>
      </xdr:nvSpPr>
      <xdr:spPr>
        <a:xfrm>
          <a:off x="9372111" y="9913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63705</xdr:rowOff>
    </xdr:from>
    <xdr:to>
      <xdr:col>46</xdr:col>
      <xdr:colOff>38100</xdr:colOff>
      <xdr:row>57</xdr:row>
      <xdr:rowOff>165305</xdr:rowOff>
    </xdr:to>
    <xdr:sp macro="" textlink="">
      <xdr:nvSpPr>
        <xdr:cNvPr id="375" name="楕円 374"/>
        <xdr:cNvSpPr/>
      </xdr:nvSpPr>
      <xdr:spPr>
        <a:xfrm>
          <a:off x="8699500" y="9836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156432</xdr:rowOff>
    </xdr:from>
    <xdr:ext cx="534377" cy="259045"/>
    <xdr:sp macro="" textlink="">
      <xdr:nvSpPr>
        <xdr:cNvPr id="376" name="テキスト ボックス 375"/>
        <xdr:cNvSpPr txBox="1"/>
      </xdr:nvSpPr>
      <xdr:spPr>
        <a:xfrm>
          <a:off x="8483111" y="9929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67934</xdr:rowOff>
    </xdr:from>
    <xdr:to>
      <xdr:col>41</xdr:col>
      <xdr:colOff>101600</xdr:colOff>
      <xdr:row>57</xdr:row>
      <xdr:rowOff>169534</xdr:rowOff>
    </xdr:to>
    <xdr:sp macro="" textlink="">
      <xdr:nvSpPr>
        <xdr:cNvPr id="377" name="楕円 376"/>
        <xdr:cNvSpPr/>
      </xdr:nvSpPr>
      <xdr:spPr>
        <a:xfrm>
          <a:off x="7810500" y="9840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160661</xdr:rowOff>
    </xdr:from>
    <xdr:ext cx="534377" cy="259045"/>
    <xdr:sp macro="" textlink="">
      <xdr:nvSpPr>
        <xdr:cNvPr id="378" name="テキスト ボックス 377"/>
        <xdr:cNvSpPr txBox="1"/>
      </xdr:nvSpPr>
      <xdr:spPr>
        <a:xfrm>
          <a:off x="7594111" y="9933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170772</xdr:rowOff>
    </xdr:from>
    <xdr:to>
      <xdr:col>36</xdr:col>
      <xdr:colOff>165100</xdr:colOff>
      <xdr:row>57</xdr:row>
      <xdr:rowOff>100922</xdr:rowOff>
    </xdr:to>
    <xdr:sp macro="" textlink="">
      <xdr:nvSpPr>
        <xdr:cNvPr id="379" name="楕円 378"/>
        <xdr:cNvSpPr/>
      </xdr:nvSpPr>
      <xdr:spPr>
        <a:xfrm>
          <a:off x="6921500" y="977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117449</xdr:rowOff>
    </xdr:from>
    <xdr:ext cx="534377" cy="259045"/>
    <xdr:sp macro="" textlink="">
      <xdr:nvSpPr>
        <xdr:cNvPr id="380" name="テキスト ボックス 379"/>
        <xdr:cNvSpPr txBox="1"/>
      </xdr:nvSpPr>
      <xdr:spPr>
        <a:xfrm>
          <a:off x="6705111" y="9547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28677</xdr:rowOff>
    </xdr:from>
    <xdr:to>
      <xdr:col>54</xdr:col>
      <xdr:colOff>189865</xdr:colOff>
      <xdr:row>79</xdr:row>
      <xdr:rowOff>5607</xdr:rowOff>
    </xdr:to>
    <xdr:cxnSp macro="">
      <xdr:nvCxnSpPr>
        <xdr:cNvPr id="404" name="直線コネクタ 403"/>
        <xdr:cNvCxnSpPr/>
      </xdr:nvCxnSpPr>
      <xdr:spPr>
        <a:xfrm flipV="1">
          <a:off x="10475595" y="12201627"/>
          <a:ext cx="1270" cy="1348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9434</xdr:rowOff>
    </xdr:from>
    <xdr:ext cx="469744" cy="259045"/>
    <xdr:sp macro="" textlink="">
      <xdr:nvSpPr>
        <xdr:cNvPr id="405" name="商工費最小値テキスト"/>
        <xdr:cNvSpPr txBox="1"/>
      </xdr:nvSpPr>
      <xdr:spPr>
        <a:xfrm>
          <a:off x="10528300" y="13553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5607</xdr:rowOff>
    </xdr:from>
    <xdr:to>
      <xdr:col>55</xdr:col>
      <xdr:colOff>88900</xdr:colOff>
      <xdr:row>79</xdr:row>
      <xdr:rowOff>5607</xdr:rowOff>
    </xdr:to>
    <xdr:cxnSp macro="">
      <xdr:nvCxnSpPr>
        <xdr:cNvPr id="406" name="直線コネクタ 405"/>
        <xdr:cNvCxnSpPr/>
      </xdr:nvCxnSpPr>
      <xdr:spPr>
        <a:xfrm>
          <a:off x="10388600" y="13550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146804</xdr:rowOff>
    </xdr:from>
    <xdr:ext cx="534377" cy="259045"/>
    <xdr:sp macro="" textlink="">
      <xdr:nvSpPr>
        <xdr:cNvPr id="407" name="商工費最大値テキスト"/>
        <xdr:cNvSpPr txBox="1"/>
      </xdr:nvSpPr>
      <xdr:spPr>
        <a:xfrm>
          <a:off x="10528300" y="11976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72,828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28677</xdr:rowOff>
    </xdr:from>
    <xdr:to>
      <xdr:col>55</xdr:col>
      <xdr:colOff>88900</xdr:colOff>
      <xdr:row>71</xdr:row>
      <xdr:rowOff>28677</xdr:rowOff>
    </xdr:to>
    <xdr:cxnSp macro="">
      <xdr:nvCxnSpPr>
        <xdr:cNvPr id="408" name="直線コネクタ 407"/>
        <xdr:cNvCxnSpPr/>
      </xdr:nvCxnSpPr>
      <xdr:spPr>
        <a:xfrm>
          <a:off x="10388600" y="12201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673</xdr:rowOff>
    </xdr:from>
    <xdr:to>
      <xdr:col>55</xdr:col>
      <xdr:colOff>0</xdr:colOff>
      <xdr:row>78</xdr:row>
      <xdr:rowOff>20847</xdr:rowOff>
    </xdr:to>
    <xdr:cxnSp macro="">
      <xdr:nvCxnSpPr>
        <xdr:cNvPr id="409" name="直線コネクタ 408"/>
        <xdr:cNvCxnSpPr/>
      </xdr:nvCxnSpPr>
      <xdr:spPr>
        <a:xfrm flipV="1">
          <a:off x="9639300" y="13373773"/>
          <a:ext cx="838200" cy="20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149553</xdr:rowOff>
    </xdr:from>
    <xdr:ext cx="534377" cy="259045"/>
    <xdr:sp macro="" textlink="">
      <xdr:nvSpPr>
        <xdr:cNvPr id="410" name="商工費平均値テキスト"/>
        <xdr:cNvSpPr txBox="1"/>
      </xdr:nvSpPr>
      <xdr:spPr>
        <a:xfrm>
          <a:off x="10528300" y="130083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126676</xdr:rowOff>
    </xdr:from>
    <xdr:to>
      <xdr:col>55</xdr:col>
      <xdr:colOff>50800</xdr:colOff>
      <xdr:row>77</xdr:row>
      <xdr:rowOff>56826</xdr:rowOff>
    </xdr:to>
    <xdr:sp macro="" textlink="">
      <xdr:nvSpPr>
        <xdr:cNvPr id="411" name="フローチャート: 判断 410"/>
        <xdr:cNvSpPr/>
      </xdr:nvSpPr>
      <xdr:spPr>
        <a:xfrm>
          <a:off x="10426700" y="13156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99695</xdr:rowOff>
    </xdr:from>
    <xdr:to>
      <xdr:col>50</xdr:col>
      <xdr:colOff>114300</xdr:colOff>
      <xdr:row>78</xdr:row>
      <xdr:rowOff>20847</xdr:rowOff>
    </xdr:to>
    <xdr:cxnSp macro="">
      <xdr:nvCxnSpPr>
        <xdr:cNvPr id="412" name="直線コネクタ 411"/>
        <xdr:cNvCxnSpPr/>
      </xdr:nvCxnSpPr>
      <xdr:spPr>
        <a:xfrm>
          <a:off x="8750300" y="13129895"/>
          <a:ext cx="889000" cy="264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112427</xdr:rowOff>
    </xdr:from>
    <xdr:to>
      <xdr:col>50</xdr:col>
      <xdr:colOff>165100</xdr:colOff>
      <xdr:row>77</xdr:row>
      <xdr:rowOff>42577</xdr:rowOff>
    </xdr:to>
    <xdr:sp macro="" textlink="">
      <xdr:nvSpPr>
        <xdr:cNvPr id="413" name="フローチャート: 判断 412"/>
        <xdr:cNvSpPr/>
      </xdr:nvSpPr>
      <xdr:spPr>
        <a:xfrm>
          <a:off x="9588500" y="13142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59103</xdr:rowOff>
    </xdr:from>
    <xdr:ext cx="534377" cy="259045"/>
    <xdr:sp macro="" textlink="">
      <xdr:nvSpPr>
        <xdr:cNvPr id="414" name="テキスト ボックス 413"/>
        <xdr:cNvSpPr txBox="1"/>
      </xdr:nvSpPr>
      <xdr:spPr>
        <a:xfrm>
          <a:off x="9372111" y="12917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99695</xdr:rowOff>
    </xdr:from>
    <xdr:to>
      <xdr:col>45</xdr:col>
      <xdr:colOff>177800</xdr:colOff>
      <xdr:row>76</xdr:row>
      <xdr:rowOff>142748</xdr:rowOff>
    </xdr:to>
    <xdr:cxnSp macro="">
      <xdr:nvCxnSpPr>
        <xdr:cNvPr id="415" name="直線コネクタ 414"/>
        <xdr:cNvCxnSpPr/>
      </xdr:nvCxnSpPr>
      <xdr:spPr>
        <a:xfrm flipV="1">
          <a:off x="7861300" y="13129895"/>
          <a:ext cx="889000" cy="43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51733</xdr:rowOff>
    </xdr:from>
    <xdr:to>
      <xdr:col>46</xdr:col>
      <xdr:colOff>38100</xdr:colOff>
      <xdr:row>76</xdr:row>
      <xdr:rowOff>153333</xdr:rowOff>
    </xdr:to>
    <xdr:sp macro="" textlink="">
      <xdr:nvSpPr>
        <xdr:cNvPr id="416" name="フローチャート: 判断 415"/>
        <xdr:cNvSpPr/>
      </xdr:nvSpPr>
      <xdr:spPr>
        <a:xfrm>
          <a:off x="8699500" y="13081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144460</xdr:rowOff>
    </xdr:from>
    <xdr:ext cx="534377" cy="259045"/>
    <xdr:sp macro="" textlink="">
      <xdr:nvSpPr>
        <xdr:cNvPr id="417" name="テキスト ボックス 416"/>
        <xdr:cNvSpPr txBox="1"/>
      </xdr:nvSpPr>
      <xdr:spPr>
        <a:xfrm>
          <a:off x="8483111" y="13174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120745</xdr:rowOff>
    </xdr:from>
    <xdr:to>
      <xdr:col>41</xdr:col>
      <xdr:colOff>50800</xdr:colOff>
      <xdr:row>76</xdr:row>
      <xdr:rowOff>142748</xdr:rowOff>
    </xdr:to>
    <xdr:cxnSp macro="">
      <xdr:nvCxnSpPr>
        <xdr:cNvPr id="418" name="直線コネクタ 417"/>
        <xdr:cNvCxnSpPr/>
      </xdr:nvCxnSpPr>
      <xdr:spPr>
        <a:xfrm>
          <a:off x="6972300" y="13150945"/>
          <a:ext cx="889000" cy="22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41332</xdr:rowOff>
    </xdr:from>
    <xdr:to>
      <xdr:col>41</xdr:col>
      <xdr:colOff>101600</xdr:colOff>
      <xdr:row>76</xdr:row>
      <xdr:rowOff>142932</xdr:rowOff>
    </xdr:to>
    <xdr:sp macro="" textlink="">
      <xdr:nvSpPr>
        <xdr:cNvPr id="419" name="フローチャート: 判断 418"/>
        <xdr:cNvSpPr/>
      </xdr:nvSpPr>
      <xdr:spPr>
        <a:xfrm>
          <a:off x="7810500" y="1307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159459</xdr:rowOff>
    </xdr:from>
    <xdr:ext cx="534377" cy="259045"/>
    <xdr:sp macro="" textlink="">
      <xdr:nvSpPr>
        <xdr:cNvPr id="420" name="テキスト ボックス 419"/>
        <xdr:cNvSpPr txBox="1"/>
      </xdr:nvSpPr>
      <xdr:spPr>
        <a:xfrm>
          <a:off x="7594111" y="12846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149079</xdr:rowOff>
    </xdr:from>
    <xdr:to>
      <xdr:col>36</xdr:col>
      <xdr:colOff>165100</xdr:colOff>
      <xdr:row>77</xdr:row>
      <xdr:rowOff>79229</xdr:rowOff>
    </xdr:to>
    <xdr:sp macro="" textlink="">
      <xdr:nvSpPr>
        <xdr:cNvPr id="421" name="フローチャート: 判断 420"/>
        <xdr:cNvSpPr/>
      </xdr:nvSpPr>
      <xdr:spPr>
        <a:xfrm>
          <a:off x="6921500" y="13179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70356</xdr:rowOff>
    </xdr:from>
    <xdr:ext cx="534377" cy="259045"/>
    <xdr:sp macro="" textlink="">
      <xdr:nvSpPr>
        <xdr:cNvPr id="422" name="テキスト ボックス 421"/>
        <xdr:cNvSpPr txBox="1"/>
      </xdr:nvSpPr>
      <xdr:spPr>
        <a:xfrm>
          <a:off x="6705111" y="13272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121323</xdr:rowOff>
    </xdr:from>
    <xdr:to>
      <xdr:col>55</xdr:col>
      <xdr:colOff>50800</xdr:colOff>
      <xdr:row>78</xdr:row>
      <xdr:rowOff>51473</xdr:rowOff>
    </xdr:to>
    <xdr:sp macro="" textlink="">
      <xdr:nvSpPr>
        <xdr:cNvPr id="428" name="楕円 427"/>
        <xdr:cNvSpPr/>
      </xdr:nvSpPr>
      <xdr:spPr>
        <a:xfrm>
          <a:off x="10426700" y="13322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99750</xdr:rowOff>
    </xdr:from>
    <xdr:ext cx="534377" cy="259045"/>
    <xdr:sp macro="" textlink="">
      <xdr:nvSpPr>
        <xdr:cNvPr id="429" name="商工費該当値テキスト"/>
        <xdr:cNvSpPr txBox="1"/>
      </xdr:nvSpPr>
      <xdr:spPr>
        <a:xfrm>
          <a:off x="10528300" y="13301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141497</xdr:rowOff>
    </xdr:from>
    <xdr:to>
      <xdr:col>50</xdr:col>
      <xdr:colOff>165100</xdr:colOff>
      <xdr:row>78</xdr:row>
      <xdr:rowOff>71647</xdr:rowOff>
    </xdr:to>
    <xdr:sp macro="" textlink="">
      <xdr:nvSpPr>
        <xdr:cNvPr id="430" name="楕円 429"/>
        <xdr:cNvSpPr/>
      </xdr:nvSpPr>
      <xdr:spPr>
        <a:xfrm>
          <a:off x="9588500" y="13343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62774</xdr:rowOff>
    </xdr:from>
    <xdr:ext cx="534377" cy="259045"/>
    <xdr:sp macro="" textlink="">
      <xdr:nvSpPr>
        <xdr:cNvPr id="431" name="テキスト ボックス 430"/>
        <xdr:cNvSpPr txBox="1"/>
      </xdr:nvSpPr>
      <xdr:spPr>
        <a:xfrm>
          <a:off x="9372111" y="13435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48895</xdr:rowOff>
    </xdr:from>
    <xdr:to>
      <xdr:col>46</xdr:col>
      <xdr:colOff>38100</xdr:colOff>
      <xdr:row>76</xdr:row>
      <xdr:rowOff>150495</xdr:rowOff>
    </xdr:to>
    <xdr:sp macro="" textlink="">
      <xdr:nvSpPr>
        <xdr:cNvPr id="432" name="楕円 431"/>
        <xdr:cNvSpPr/>
      </xdr:nvSpPr>
      <xdr:spPr>
        <a:xfrm>
          <a:off x="8699500" y="1307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167022</xdr:rowOff>
    </xdr:from>
    <xdr:ext cx="534377" cy="259045"/>
    <xdr:sp macro="" textlink="">
      <xdr:nvSpPr>
        <xdr:cNvPr id="433" name="テキスト ボックス 432"/>
        <xdr:cNvSpPr txBox="1"/>
      </xdr:nvSpPr>
      <xdr:spPr>
        <a:xfrm>
          <a:off x="8483111" y="1285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91948</xdr:rowOff>
    </xdr:from>
    <xdr:to>
      <xdr:col>41</xdr:col>
      <xdr:colOff>101600</xdr:colOff>
      <xdr:row>77</xdr:row>
      <xdr:rowOff>22098</xdr:rowOff>
    </xdr:to>
    <xdr:sp macro="" textlink="">
      <xdr:nvSpPr>
        <xdr:cNvPr id="434" name="楕円 433"/>
        <xdr:cNvSpPr/>
      </xdr:nvSpPr>
      <xdr:spPr>
        <a:xfrm>
          <a:off x="7810500" y="13122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13225</xdr:rowOff>
    </xdr:from>
    <xdr:ext cx="534377" cy="259045"/>
    <xdr:sp macro="" textlink="">
      <xdr:nvSpPr>
        <xdr:cNvPr id="435" name="テキスト ボックス 434"/>
        <xdr:cNvSpPr txBox="1"/>
      </xdr:nvSpPr>
      <xdr:spPr>
        <a:xfrm>
          <a:off x="7594111" y="13214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69945</xdr:rowOff>
    </xdr:from>
    <xdr:to>
      <xdr:col>36</xdr:col>
      <xdr:colOff>165100</xdr:colOff>
      <xdr:row>77</xdr:row>
      <xdr:rowOff>95</xdr:rowOff>
    </xdr:to>
    <xdr:sp macro="" textlink="">
      <xdr:nvSpPr>
        <xdr:cNvPr id="436" name="楕円 435"/>
        <xdr:cNvSpPr/>
      </xdr:nvSpPr>
      <xdr:spPr>
        <a:xfrm>
          <a:off x="6921500" y="13100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16622</xdr:rowOff>
    </xdr:from>
    <xdr:ext cx="534377" cy="259045"/>
    <xdr:sp macro="" textlink="">
      <xdr:nvSpPr>
        <xdr:cNvPr id="437" name="テキスト ボックス 436"/>
        <xdr:cNvSpPr txBox="1"/>
      </xdr:nvSpPr>
      <xdr:spPr>
        <a:xfrm>
          <a:off x="6705111" y="12875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9" name="直線コネクタ 448"/>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50" name="テキスト ボックス 449"/>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1" name="直線コネクタ 450"/>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2" name="テキスト ボックス 451"/>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3" name="直線コネクタ 452"/>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4" name="テキスト ボックス 453"/>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5" name="直線コネクタ 454"/>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6" name="テキスト ボックス 455"/>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7" name="直線コネクタ 456"/>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8" name="テキスト ボックス 457"/>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9" name="直線コネクタ 458"/>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0" name="テキスト ボックス 459"/>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52423</xdr:rowOff>
    </xdr:from>
    <xdr:to>
      <xdr:col>54</xdr:col>
      <xdr:colOff>189865</xdr:colOff>
      <xdr:row>99</xdr:row>
      <xdr:rowOff>68850</xdr:rowOff>
    </xdr:to>
    <xdr:cxnSp macro="">
      <xdr:nvCxnSpPr>
        <xdr:cNvPr id="464" name="直線コネクタ 463"/>
        <xdr:cNvCxnSpPr/>
      </xdr:nvCxnSpPr>
      <xdr:spPr>
        <a:xfrm flipV="1">
          <a:off x="10475595" y="15482923"/>
          <a:ext cx="1270" cy="1559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72677</xdr:rowOff>
    </xdr:from>
    <xdr:ext cx="534377" cy="259045"/>
    <xdr:sp macro="" textlink="">
      <xdr:nvSpPr>
        <xdr:cNvPr id="465" name="土木費最小値テキスト"/>
        <xdr:cNvSpPr txBox="1"/>
      </xdr:nvSpPr>
      <xdr:spPr>
        <a:xfrm>
          <a:off x="10528300" y="17046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68850</xdr:rowOff>
    </xdr:from>
    <xdr:to>
      <xdr:col>55</xdr:col>
      <xdr:colOff>88900</xdr:colOff>
      <xdr:row>99</xdr:row>
      <xdr:rowOff>68850</xdr:rowOff>
    </xdr:to>
    <xdr:cxnSp macro="">
      <xdr:nvCxnSpPr>
        <xdr:cNvPr id="466" name="直線コネクタ 465"/>
        <xdr:cNvCxnSpPr/>
      </xdr:nvCxnSpPr>
      <xdr:spPr>
        <a:xfrm>
          <a:off x="10388600" y="17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170550</xdr:rowOff>
    </xdr:from>
    <xdr:ext cx="599010" cy="259045"/>
    <xdr:sp macro="" textlink="">
      <xdr:nvSpPr>
        <xdr:cNvPr id="467" name="土木費最大値テキスト"/>
        <xdr:cNvSpPr txBox="1"/>
      </xdr:nvSpPr>
      <xdr:spPr>
        <a:xfrm>
          <a:off x="10528300" y="15258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117,345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52423</xdr:rowOff>
    </xdr:from>
    <xdr:to>
      <xdr:col>55</xdr:col>
      <xdr:colOff>88900</xdr:colOff>
      <xdr:row>90</xdr:row>
      <xdr:rowOff>52423</xdr:rowOff>
    </xdr:to>
    <xdr:cxnSp macro="">
      <xdr:nvCxnSpPr>
        <xdr:cNvPr id="468" name="直線コネクタ 467"/>
        <xdr:cNvCxnSpPr/>
      </xdr:nvCxnSpPr>
      <xdr:spPr>
        <a:xfrm>
          <a:off x="10388600" y="15482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21889</xdr:rowOff>
    </xdr:from>
    <xdr:to>
      <xdr:col>55</xdr:col>
      <xdr:colOff>0</xdr:colOff>
      <xdr:row>97</xdr:row>
      <xdr:rowOff>35866</xdr:rowOff>
    </xdr:to>
    <xdr:cxnSp macro="">
      <xdr:nvCxnSpPr>
        <xdr:cNvPr id="469" name="直線コネクタ 468"/>
        <xdr:cNvCxnSpPr/>
      </xdr:nvCxnSpPr>
      <xdr:spPr>
        <a:xfrm flipV="1">
          <a:off x="9639300" y="16652539"/>
          <a:ext cx="838200" cy="13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124122</xdr:rowOff>
    </xdr:from>
    <xdr:ext cx="534377" cy="259045"/>
    <xdr:sp macro="" textlink="">
      <xdr:nvSpPr>
        <xdr:cNvPr id="470" name="土木費平均値テキスト"/>
        <xdr:cNvSpPr txBox="1"/>
      </xdr:nvSpPr>
      <xdr:spPr>
        <a:xfrm>
          <a:off x="10528300" y="16240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101245</xdr:rowOff>
    </xdr:from>
    <xdr:to>
      <xdr:col>55</xdr:col>
      <xdr:colOff>50800</xdr:colOff>
      <xdr:row>96</xdr:row>
      <xdr:rowOff>31395</xdr:rowOff>
    </xdr:to>
    <xdr:sp macro="" textlink="">
      <xdr:nvSpPr>
        <xdr:cNvPr id="471" name="フローチャート: 判断 470"/>
        <xdr:cNvSpPr/>
      </xdr:nvSpPr>
      <xdr:spPr>
        <a:xfrm>
          <a:off x="10426700" y="16388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35866</xdr:rowOff>
    </xdr:from>
    <xdr:to>
      <xdr:col>50</xdr:col>
      <xdr:colOff>114300</xdr:colOff>
      <xdr:row>97</xdr:row>
      <xdr:rowOff>90649</xdr:rowOff>
    </xdr:to>
    <xdr:cxnSp macro="">
      <xdr:nvCxnSpPr>
        <xdr:cNvPr id="472" name="直線コネクタ 471"/>
        <xdr:cNvCxnSpPr/>
      </xdr:nvCxnSpPr>
      <xdr:spPr>
        <a:xfrm flipV="1">
          <a:off x="8750300" y="16666516"/>
          <a:ext cx="889000" cy="54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155276</xdr:rowOff>
    </xdr:from>
    <xdr:to>
      <xdr:col>50</xdr:col>
      <xdr:colOff>165100</xdr:colOff>
      <xdr:row>96</xdr:row>
      <xdr:rowOff>85426</xdr:rowOff>
    </xdr:to>
    <xdr:sp macro="" textlink="">
      <xdr:nvSpPr>
        <xdr:cNvPr id="473" name="フローチャート: 判断 472"/>
        <xdr:cNvSpPr/>
      </xdr:nvSpPr>
      <xdr:spPr>
        <a:xfrm>
          <a:off x="9588500" y="16443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101953</xdr:rowOff>
    </xdr:from>
    <xdr:ext cx="534377" cy="259045"/>
    <xdr:sp macro="" textlink="">
      <xdr:nvSpPr>
        <xdr:cNvPr id="474" name="テキスト ボックス 473"/>
        <xdr:cNvSpPr txBox="1"/>
      </xdr:nvSpPr>
      <xdr:spPr>
        <a:xfrm>
          <a:off x="9372111" y="162182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90649</xdr:rowOff>
    </xdr:from>
    <xdr:to>
      <xdr:col>45</xdr:col>
      <xdr:colOff>177800</xdr:colOff>
      <xdr:row>97</xdr:row>
      <xdr:rowOff>153057</xdr:rowOff>
    </xdr:to>
    <xdr:cxnSp macro="">
      <xdr:nvCxnSpPr>
        <xdr:cNvPr id="475" name="直線コネクタ 474"/>
        <xdr:cNvCxnSpPr/>
      </xdr:nvCxnSpPr>
      <xdr:spPr>
        <a:xfrm flipV="1">
          <a:off x="7861300" y="16721299"/>
          <a:ext cx="889000" cy="62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153186</xdr:rowOff>
    </xdr:from>
    <xdr:to>
      <xdr:col>46</xdr:col>
      <xdr:colOff>38100</xdr:colOff>
      <xdr:row>96</xdr:row>
      <xdr:rowOff>83336</xdr:rowOff>
    </xdr:to>
    <xdr:sp macro="" textlink="">
      <xdr:nvSpPr>
        <xdr:cNvPr id="476" name="フローチャート: 判断 475"/>
        <xdr:cNvSpPr/>
      </xdr:nvSpPr>
      <xdr:spPr>
        <a:xfrm>
          <a:off x="8699500" y="1644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99863</xdr:rowOff>
    </xdr:from>
    <xdr:ext cx="534377" cy="259045"/>
    <xdr:sp macro="" textlink="">
      <xdr:nvSpPr>
        <xdr:cNvPr id="477" name="テキスト ボックス 476"/>
        <xdr:cNvSpPr txBox="1"/>
      </xdr:nvSpPr>
      <xdr:spPr>
        <a:xfrm>
          <a:off x="8483111" y="16216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51298</xdr:rowOff>
    </xdr:from>
    <xdr:to>
      <xdr:col>41</xdr:col>
      <xdr:colOff>50800</xdr:colOff>
      <xdr:row>97</xdr:row>
      <xdr:rowOff>153057</xdr:rowOff>
    </xdr:to>
    <xdr:cxnSp macro="">
      <xdr:nvCxnSpPr>
        <xdr:cNvPr id="478" name="直線コネクタ 477"/>
        <xdr:cNvCxnSpPr/>
      </xdr:nvCxnSpPr>
      <xdr:spPr>
        <a:xfrm>
          <a:off x="6972300" y="16681948"/>
          <a:ext cx="889000" cy="101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124741</xdr:rowOff>
    </xdr:from>
    <xdr:to>
      <xdr:col>41</xdr:col>
      <xdr:colOff>101600</xdr:colOff>
      <xdr:row>96</xdr:row>
      <xdr:rowOff>54891</xdr:rowOff>
    </xdr:to>
    <xdr:sp macro="" textlink="">
      <xdr:nvSpPr>
        <xdr:cNvPr id="479" name="フローチャート: 判断 478"/>
        <xdr:cNvSpPr/>
      </xdr:nvSpPr>
      <xdr:spPr>
        <a:xfrm>
          <a:off x="7810500" y="16412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71418</xdr:rowOff>
    </xdr:from>
    <xdr:ext cx="534377" cy="259045"/>
    <xdr:sp macro="" textlink="">
      <xdr:nvSpPr>
        <xdr:cNvPr id="480" name="テキスト ボックス 479"/>
        <xdr:cNvSpPr txBox="1"/>
      </xdr:nvSpPr>
      <xdr:spPr>
        <a:xfrm>
          <a:off x="7594111" y="16187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157398</xdr:rowOff>
    </xdr:from>
    <xdr:to>
      <xdr:col>36</xdr:col>
      <xdr:colOff>165100</xdr:colOff>
      <xdr:row>97</xdr:row>
      <xdr:rowOff>87548</xdr:rowOff>
    </xdr:to>
    <xdr:sp macro="" textlink="">
      <xdr:nvSpPr>
        <xdr:cNvPr id="481" name="フローチャート: 判断 480"/>
        <xdr:cNvSpPr/>
      </xdr:nvSpPr>
      <xdr:spPr>
        <a:xfrm>
          <a:off x="6921500" y="16616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104075</xdr:rowOff>
    </xdr:from>
    <xdr:ext cx="534377" cy="259045"/>
    <xdr:sp macro="" textlink="">
      <xdr:nvSpPr>
        <xdr:cNvPr id="482" name="テキスト ボックス 481"/>
        <xdr:cNvSpPr txBox="1"/>
      </xdr:nvSpPr>
      <xdr:spPr>
        <a:xfrm>
          <a:off x="6705111" y="16391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142539</xdr:rowOff>
    </xdr:from>
    <xdr:to>
      <xdr:col>55</xdr:col>
      <xdr:colOff>50800</xdr:colOff>
      <xdr:row>97</xdr:row>
      <xdr:rowOff>72689</xdr:rowOff>
    </xdr:to>
    <xdr:sp macro="" textlink="">
      <xdr:nvSpPr>
        <xdr:cNvPr id="488" name="楕円 487"/>
        <xdr:cNvSpPr/>
      </xdr:nvSpPr>
      <xdr:spPr>
        <a:xfrm>
          <a:off x="10426700" y="16601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120966</xdr:rowOff>
    </xdr:from>
    <xdr:ext cx="534377" cy="259045"/>
    <xdr:sp macro="" textlink="">
      <xdr:nvSpPr>
        <xdr:cNvPr id="489" name="土木費該当値テキスト"/>
        <xdr:cNvSpPr txBox="1"/>
      </xdr:nvSpPr>
      <xdr:spPr>
        <a:xfrm>
          <a:off x="10528300" y="1658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156516</xdr:rowOff>
    </xdr:from>
    <xdr:to>
      <xdr:col>50</xdr:col>
      <xdr:colOff>165100</xdr:colOff>
      <xdr:row>97</xdr:row>
      <xdr:rowOff>86666</xdr:rowOff>
    </xdr:to>
    <xdr:sp macro="" textlink="">
      <xdr:nvSpPr>
        <xdr:cNvPr id="490" name="楕円 489"/>
        <xdr:cNvSpPr/>
      </xdr:nvSpPr>
      <xdr:spPr>
        <a:xfrm>
          <a:off x="9588500" y="1661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77793</xdr:rowOff>
    </xdr:from>
    <xdr:ext cx="534377" cy="259045"/>
    <xdr:sp macro="" textlink="">
      <xdr:nvSpPr>
        <xdr:cNvPr id="491" name="テキスト ボックス 490"/>
        <xdr:cNvSpPr txBox="1"/>
      </xdr:nvSpPr>
      <xdr:spPr>
        <a:xfrm>
          <a:off x="9372111" y="16708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39849</xdr:rowOff>
    </xdr:from>
    <xdr:to>
      <xdr:col>46</xdr:col>
      <xdr:colOff>38100</xdr:colOff>
      <xdr:row>97</xdr:row>
      <xdr:rowOff>141449</xdr:rowOff>
    </xdr:to>
    <xdr:sp macro="" textlink="">
      <xdr:nvSpPr>
        <xdr:cNvPr id="492" name="楕円 491"/>
        <xdr:cNvSpPr/>
      </xdr:nvSpPr>
      <xdr:spPr>
        <a:xfrm>
          <a:off x="8699500" y="16670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132576</xdr:rowOff>
    </xdr:from>
    <xdr:ext cx="534377" cy="259045"/>
    <xdr:sp macro="" textlink="">
      <xdr:nvSpPr>
        <xdr:cNvPr id="493" name="テキスト ボックス 492"/>
        <xdr:cNvSpPr txBox="1"/>
      </xdr:nvSpPr>
      <xdr:spPr>
        <a:xfrm>
          <a:off x="8483111" y="16763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102257</xdr:rowOff>
    </xdr:from>
    <xdr:to>
      <xdr:col>41</xdr:col>
      <xdr:colOff>101600</xdr:colOff>
      <xdr:row>98</xdr:row>
      <xdr:rowOff>32407</xdr:rowOff>
    </xdr:to>
    <xdr:sp macro="" textlink="">
      <xdr:nvSpPr>
        <xdr:cNvPr id="494" name="楕円 493"/>
        <xdr:cNvSpPr/>
      </xdr:nvSpPr>
      <xdr:spPr>
        <a:xfrm>
          <a:off x="7810500" y="16732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23534</xdr:rowOff>
    </xdr:from>
    <xdr:ext cx="534377" cy="259045"/>
    <xdr:sp macro="" textlink="">
      <xdr:nvSpPr>
        <xdr:cNvPr id="495" name="テキスト ボックス 494"/>
        <xdr:cNvSpPr txBox="1"/>
      </xdr:nvSpPr>
      <xdr:spPr>
        <a:xfrm>
          <a:off x="7594111" y="16825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498</xdr:rowOff>
    </xdr:from>
    <xdr:to>
      <xdr:col>36</xdr:col>
      <xdr:colOff>165100</xdr:colOff>
      <xdr:row>97</xdr:row>
      <xdr:rowOff>102098</xdr:rowOff>
    </xdr:to>
    <xdr:sp macro="" textlink="">
      <xdr:nvSpPr>
        <xdr:cNvPr id="496" name="楕円 495"/>
        <xdr:cNvSpPr/>
      </xdr:nvSpPr>
      <xdr:spPr>
        <a:xfrm>
          <a:off x="6921500" y="16631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93225</xdr:rowOff>
    </xdr:from>
    <xdr:ext cx="534377" cy="259045"/>
    <xdr:sp macro="" textlink="">
      <xdr:nvSpPr>
        <xdr:cNvPr id="497" name="テキスト ボックス 496"/>
        <xdr:cNvSpPr txBox="1"/>
      </xdr:nvSpPr>
      <xdr:spPr>
        <a:xfrm>
          <a:off x="6705111" y="16723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8" name="テキスト ボックス 507"/>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0" name="テキスト ボックス 509"/>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58928</xdr:rowOff>
    </xdr:from>
    <xdr:to>
      <xdr:col>85</xdr:col>
      <xdr:colOff>126364</xdr:colOff>
      <xdr:row>39</xdr:row>
      <xdr:rowOff>49213</xdr:rowOff>
    </xdr:to>
    <xdr:cxnSp macro="">
      <xdr:nvCxnSpPr>
        <xdr:cNvPr id="522" name="直線コネクタ 521"/>
        <xdr:cNvCxnSpPr/>
      </xdr:nvCxnSpPr>
      <xdr:spPr>
        <a:xfrm flipV="1">
          <a:off x="16317595" y="5373878"/>
          <a:ext cx="1269" cy="1361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53040</xdr:rowOff>
    </xdr:from>
    <xdr:ext cx="469744" cy="259045"/>
    <xdr:sp macro="" textlink="">
      <xdr:nvSpPr>
        <xdr:cNvPr id="523" name="消防費最小値テキスト"/>
        <xdr:cNvSpPr txBox="1"/>
      </xdr:nvSpPr>
      <xdr:spPr>
        <a:xfrm>
          <a:off x="16370300" y="6739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49213</xdr:rowOff>
    </xdr:from>
    <xdr:to>
      <xdr:col>86</xdr:col>
      <xdr:colOff>25400</xdr:colOff>
      <xdr:row>39</xdr:row>
      <xdr:rowOff>49213</xdr:rowOff>
    </xdr:to>
    <xdr:cxnSp macro="">
      <xdr:nvCxnSpPr>
        <xdr:cNvPr id="524" name="直線コネクタ 523"/>
        <xdr:cNvCxnSpPr/>
      </xdr:nvCxnSpPr>
      <xdr:spPr>
        <a:xfrm>
          <a:off x="16230600" y="6735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5605</xdr:rowOff>
    </xdr:from>
    <xdr:ext cx="534377" cy="259045"/>
    <xdr:sp macro="" textlink="">
      <xdr:nvSpPr>
        <xdr:cNvPr id="525" name="消防費最大値テキスト"/>
        <xdr:cNvSpPr txBox="1"/>
      </xdr:nvSpPr>
      <xdr:spPr>
        <a:xfrm>
          <a:off x="16370300" y="514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45,620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58928</xdr:rowOff>
    </xdr:from>
    <xdr:to>
      <xdr:col>86</xdr:col>
      <xdr:colOff>25400</xdr:colOff>
      <xdr:row>31</xdr:row>
      <xdr:rowOff>58928</xdr:rowOff>
    </xdr:to>
    <xdr:cxnSp macro="">
      <xdr:nvCxnSpPr>
        <xdr:cNvPr id="526" name="直線コネクタ 525"/>
        <xdr:cNvCxnSpPr/>
      </xdr:nvCxnSpPr>
      <xdr:spPr>
        <a:xfrm>
          <a:off x="16230600" y="5373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53708</xdr:rowOff>
    </xdr:from>
    <xdr:to>
      <xdr:col>85</xdr:col>
      <xdr:colOff>127000</xdr:colOff>
      <xdr:row>37</xdr:row>
      <xdr:rowOff>119507</xdr:rowOff>
    </xdr:to>
    <xdr:cxnSp macro="">
      <xdr:nvCxnSpPr>
        <xdr:cNvPr id="527" name="直線コネクタ 526"/>
        <xdr:cNvCxnSpPr/>
      </xdr:nvCxnSpPr>
      <xdr:spPr>
        <a:xfrm flipV="1">
          <a:off x="15481300" y="6397358"/>
          <a:ext cx="838200" cy="65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64571</xdr:rowOff>
    </xdr:from>
    <xdr:ext cx="534377" cy="259045"/>
    <xdr:sp macro="" textlink="">
      <xdr:nvSpPr>
        <xdr:cNvPr id="528" name="消防費平均値テキスト"/>
        <xdr:cNvSpPr txBox="1"/>
      </xdr:nvSpPr>
      <xdr:spPr>
        <a:xfrm>
          <a:off x="16370300" y="6065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41694</xdr:rowOff>
    </xdr:from>
    <xdr:to>
      <xdr:col>85</xdr:col>
      <xdr:colOff>177800</xdr:colOff>
      <xdr:row>36</xdr:row>
      <xdr:rowOff>143294</xdr:rowOff>
    </xdr:to>
    <xdr:sp macro="" textlink="">
      <xdr:nvSpPr>
        <xdr:cNvPr id="529" name="フローチャート: 判断 528"/>
        <xdr:cNvSpPr/>
      </xdr:nvSpPr>
      <xdr:spPr>
        <a:xfrm>
          <a:off x="16268700" y="6213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119507</xdr:rowOff>
    </xdr:from>
    <xdr:to>
      <xdr:col>81</xdr:col>
      <xdr:colOff>50800</xdr:colOff>
      <xdr:row>37</xdr:row>
      <xdr:rowOff>124041</xdr:rowOff>
    </xdr:to>
    <xdr:cxnSp macro="">
      <xdr:nvCxnSpPr>
        <xdr:cNvPr id="530" name="直線コネクタ 529"/>
        <xdr:cNvCxnSpPr/>
      </xdr:nvCxnSpPr>
      <xdr:spPr>
        <a:xfrm flipV="1">
          <a:off x="14592300" y="6463157"/>
          <a:ext cx="889000" cy="4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90653</xdr:rowOff>
    </xdr:from>
    <xdr:to>
      <xdr:col>81</xdr:col>
      <xdr:colOff>101600</xdr:colOff>
      <xdr:row>37</xdr:row>
      <xdr:rowOff>20803</xdr:rowOff>
    </xdr:to>
    <xdr:sp macro="" textlink="">
      <xdr:nvSpPr>
        <xdr:cNvPr id="531" name="フローチャート: 判断 530"/>
        <xdr:cNvSpPr/>
      </xdr:nvSpPr>
      <xdr:spPr>
        <a:xfrm>
          <a:off x="15430500" y="62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37330</xdr:rowOff>
    </xdr:from>
    <xdr:ext cx="534377" cy="259045"/>
    <xdr:sp macro="" textlink="">
      <xdr:nvSpPr>
        <xdr:cNvPr id="532" name="テキスト ボックス 531"/>
        <xdr:cNvSpPr txBox="1"/>
      </xdr:nvSpPr>
      <xdr:spPr>
        <a:xfrm>
          <a:off x="15214111" y="603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124041</xdr:rowOff>
    </xdr:from>
    <xdr:to>
      <xdr:col>76</xdr:col>
      <xdr:colOff>114300</xdr:colOff>
      <xdr:row>37</xdr:row>
      <xdr:rowOff>150178</xdr:rowOff>
    </xdr:to>
    <xdr:cxnSp macro="">
      <xdr:nvCxnSpPr>
        <xdr:cNvPr id="533" name="直線コネクタ 532"/>
        <xdr:cNvCxnSpPr/>
      </xdr:nvCxnSpPr>
      <xdr:spPr>
        <a:xfrm flipV="1">
          <a:off x="13703300" y="6467691"/>
          <a:ext cx="889000" cy="26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144259</xdr:rowOff>
    </xdr:from>
    <xdr:to>
      <xdr:col>76</xdr:col>
      <xdr:colOff>165100</xdr:colOff>
      <xdr:row>37</xdr:row>
      <xdr:rowOff>74409</xdr:rowOff>
    </xdr:to>
    <xdr:sp macro="" textlink="">
      <xdr:nvSpPr>
        <xdr:cNvPr id="534" name="フローチャート: 判断 533"/>
        <xdr:cNvSpPr/>
      </xdr:nvSpPr>
      <xdr:spPr>
        <a:xfrm>
          <a:off x="14541500" y="631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90936</xdr:rowOff>
    </xdr:from>
    <xdr:ext cx="534377" cy="259045"/>
    <xdr:sp macro="" textlink="">
      <xdr:nvSpPr>
        <xdr:cNvPr id="535" name="テキスト ボックス 534"/>
        <xdr:cNvSpPr txBox="1"/>
      </xdr:nvSpPr>
      <xdr:spPr>
        <a:xfrm>
          <a:off x="14325111" y="6091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25438</xdr:rowOff>
    </xdr:from>
    <xdr:to>
      <xdr:col>71</xdr:col>
      <xdr:colOff>177800</xdr:colOff>
      <xdr:row>37</xdr:row>
      <xdr:rowOff>150178</xdr:rowOff>
    </xdr:to>
    <xdr:cxnSp macro="">
      <xdr:nvCxnSpPr>
        <xdr:cNvPr id="536" name="直線コネクタ 535"/>
        <xdr:cNvCxnSpPr/>
      </xdr:nvCxnSpPr>
      <xdr:spPr>
        <a:xfrm>
          <a:off x="12814300" y="6369088"/>
          <a:ext cx="889000" cy="124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103873</xdr:rowOff>
    </xdr:from>
    <xdr:to>
      <xdr:col>72</xdr:col>
      <xdr:colOff>38100</xdr:colOff>
      <xdr:row>37</xdr:row>
      <xdr:rowOff>34023</xdr:rowOff>
    </xdr:to>
    <xdr:sp macro="" textlink="">
      <xdr:nvSpPr>
        <xdr:cNvPr id="537" name="フローチャート: 判断 536"/>
        <xdr:cNvSpPr/>
      </xdr:nvSpPr>
      <xdr:spPr>
        <a:xfrm>
          <a:off x="13652500" y="6276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50550</xdr:rowOff>
    </xdr:from>
    <xdr:ext cx="534377" cy="259045"/>
    <xdr:sp macro="" textlink="">
      <xdr:nvSpPr>
        <xdr:cNvPr id="538" name="テキスト ボックス 537"/>
        <xdr:cNvSpPr txBox="1"/>
      </xdr:nvSpPr>
      <xdr:spPr>
        <a:xfrm>
          <a:off x="13436111" y="6051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71717</xdr:rowOff>
    </xdr:from>
    <xdr:to>
      <xdr:col>67</xdr:col>
      <xdr:colOff>101600</xdr:colOff>
      <xdr:row>38</xdr:row>
      <xdr:rowOff>1867</xdr:rowOff>
    </xdr:to>
    <xdr:sp macro="" textlink="">
      <xdr:nvSpPr>
        <xdr:cNvPr id="539" name="フローチャート: 判断 538"/>
        <xdr:cNvSpPr/>
      </xdr:nvSpPr>
      <xdr:spPr>
        <a:xfrm>
          <a:off x="12763500" y="6415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164444</xdr:rowOff>
    </xdr:from>
    <xdr:ext cx="534377" cy="259045"/>
    <xdr:sp macro="" textlink="">
      <xdr:nvSpPr>
        <xdr:cNvPr id="540" name="テキスト ボックス 539"/>
        <xdr:cNvSpPr txBox="1"/>
      </xdr:nvSpPr>
      <xdr:spPr>
        <a:xfrm>
          <a:off x="12547111" y="6508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2908</xdr:rowOff>
    </xdr:from>
    <xdr:to>
      <xdr:col>85</xdr:col>
      <xdr:colOff>177800</xdr:colOff>
      <xdr:row>37</xdr:row>
      <xdr:rowOff>104508</xdr:rowOff>
    </xdr:to>
    <xdr:sp macro="" textlink="">
      <xdr:nvSpPr>
        <xdr:cNvPr id="546" name="楕円 545"/>
        <xdr:cNvSpPr/>
      </xdr:nvSpPr>
      <xdr:spPr>
        <a:xfrm>
          <a:off x="16268700" y="6346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152785</xdr:rowOff>
    </xdr:from>
    <xdr:ext cx="534377" cy="259045"/>
    <xdr:sp macro="" textlink="">
      <xdr:nvSpPr>
        <xdr:cNvPr id="547" name="消防費該当値テキスト"/>
        <xdr:cNvSpPr txBox="1"/>
      </xdr:nvSpPr>
      <xdr:spPr>
        <a:xfrm>
          <a:off x="16370300" y="632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68707</xdr:rowOff>
    </xdr:from>
    <xdr:to>
      <xdr:col>81</xdr:col>
      <xdr:colOff>101600</xdr:colOff>
      <xdr:row>37</xdr:row>
      <xdr:rowOff>170307</xdr:rowOff>
    </xdr:to>
    <xdr:sp macro="" textlink="">
      <xdr:nvSpPr>
        <xdr:cNvPr id="548" name="楕円 547"/>
        <xdr:cNvSpPr/>
      </xdr:nvSpPr>
      <xdr:spPr>
        <a:xfrm>
          <a:off x="15430500" y="6412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161434</xdr:rowOff>
    </xdr:from>
    <xdr:ext cx="534377" cy="259045"/>
    <xdr:sp macro="" textlink="">
      <xdr:nvSpPr>
        <xdr:cNvPr id="549" name="テキスト ボックス 548"/>
        <xdr:cNvSpPr txBox="1"/>
      </xdr:nvSpPr>
      <xdr:spPr>
        <a:xfrm>
          <a:off x="15214111" y="6505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73241</xdr:rowOff>
    </xdr:from>
    <xdr:to>
      <xdr:col>76</xdr:col>
      <xdr:colOff>165100</xdr:colOff>
      <xdr:row>38</xdr:row>
      <xdr:rowOff>3390</xdr:rowOff>
    </xdr:to>
    <xdr:sp macro="" textlink="">
      <xdr:nvSpPr>
        <xdr:cNvPr id="550" name="楕円 549"/>
        <xdr:cNvSpPr/>
      </xdr:nvSpPr>
      <xdr:spPr>
        <a:xfrm>
          <a:off x="14541500" y="641689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165968</xdr:rowOff>
    </xdr:from>
    <xdr:ext cx="534377" cy="259045"/>
    <xdr:sp macro="" textlink="">
      <xdr:nvSpPr>
        <xdr:cNvPr id="551" name="テキスト ボックス 550"/>
        <xdr:cNvSpPr txBox="1"/>
      </xdr:nvSpPr>
      <xdr:spPr>
        <a:xfrm>
          <a:off x="14325111" y="6509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99378</xdr:rowOff>
    </xdr:from>
    <xdr:to>
      <xdr:col>72</xdr:col>
      <xdr:colOff>38100</xdr:colOff>
      <xdr:row>38</xdr:row>
      <xdr:rowOff>29528</xdr:rowOff>
    </xdr:to>
    <xdr:sp macro="" textlink="">
      <xdr:nvSpPr>
        <xdr:cNvPr id="552" name="楕円 551"/>
        <xdr:cNvSpPr/>
      </xdr:nvSpPr>
      <xdr:spPr>
        <a:xfrm>
          <a:off x="13652500" y="6443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20655</xdr:rowOff>
    </xdr:from>
    <xdr:ext cx="534377" cy="259045"/>
    <xdr:sp macro="" textlink="">
      <xdr:nvSpPr>
        <xdr:cNvPr id="553" name="テキスト ボックス 552"/>
        <xdr:cNvSpPr txBox="1"/>
      </xdr:nvSpPr>
      <xdr:spPr>
        <a:xfrm>
          <a:off x="13436111" y="6535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146088</xdr:rowOff>
    </xdr:from>
    <xdr:to>
      <xdr:col>67</xdr:col>
      <xdr:colOff>101600</xdr:colOff>
      <xdr:row>37</xdr:row>
      <xdr:rowOff>76238</xdr:rowOff>
    </xdr:to>
    <xdr:sp macro="" textlink="">
      <xdr:nvSpPr>
        <xdr:cNvPr id="554" name="楕円 553"/>
        <xdr:cNvSpPr/>
      </xdr:nvSpPr>
      <xdr:spPr>
        <a:xfrm>
          <a:off x="12763500" y="631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92765</xdr:rowOff>
    </xdr:from>
    <xdr:ext cx="534377" cy="259045"/>
    <xdr:sp macro="" textlink="">
      <xdr:nvSpPr>
        <xdr:cNvPr id="555" name="テキスト ボックス 554"/>
        <xdr:cNvSpPr txBox="1"/>
      </xdr:nvSpPr>
      <xdr:spPr>
        <a:xfrm>
          <a:off x="12547111" y="6093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6" name="テキスト ボックス 565"/>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7" name="直線コネクタ 566"/>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8" name="テキスト ボックス 567"/>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9" name="直線コネクタ 568"/>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70" name="テキスト ボックス 569"/>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71" name="直線コネクタ 570"/>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72" name="テキスト ボックス 571"/>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3" name="直線コネクタ 572"/>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4" name="テキスト ボックス 573"/>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35527</xdr:rowOff>
    </xdr:from>
    <xdr:to>
      <xdr:col>85</xdr:col>
      <xdr:colOff>126364</xdr:colOff>
      <xdr:row>58</xdr:row>
      <xdr:rowOff>153988</xdr:rowOff>
    </xdr:to>
    <xdr:cxnSp macro="">
      <xdr:nvCxnSpPr>
        <xdr:cNvPr id="578" name="直線コネクタ 577"/>
        <xdr:cNvCxnSpPr/>
      </xdr:nvCxnSpPr>
      <xdr:spPr>
        <a:xfrm flipV="1">
          <a:off x="16317595" y="8608027"/>
          <a:ext cx="1269" cy="1490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157815</xdr:rowOff>
    </xdr:from>
    <xdr:ext cx="534377" cy="259045"/>
    <xdr:sp macro="" textlink="">
      <xdr:nvSpPr>
        <xdr:cNvPr id="579" name="教育費最小値テキスト"/>
        <xdr:cNvSpPr txBox="1"/>
      </xdr:nvSpPr>
      <xdr:spPr>
        <a:xfrm>
          <a:off x="16370300" y="10101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153988</xdr:rowOff>
    </xdr:from>
    <xdr:to>
      <xdr:col>86</xdr:col>
      <xdr:colOff>25400</xdr:colOff>
      <xdr:row>58</xdr:row>
      <xdr:rowOff>153988</xdr:rowOff>
    </xdr:to>
    <xdr:cxnSp macro="">
      <xdr:nvCxnSpPr>
        <xdr:cNvPr id="580" name="直線コネクタ 579"/>
        <xdr:cNvCxnSpPr/>
      </xdr:nvCxnSpPr>
      <xdr:spPr>
        <a:xfrm>
          <a:off x="16230600" y="1009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153654</xdr:rowOff>
    </xdr:from>
    <xdr:ext cx="599010" cy="259045"/>
    <xdr:sp macro="" textlink="">
      <xdr:nvSpPr>
        <xdr:cNvPr id="581" name="教育費最大値テキスト"/>
        <xdr:cNvSpPr txBox="1"/>
      </xdr:nvSpPr>
      <xdr:spPr>
        <a:xfrm>
          <a:off x="16370300" y="8383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104,557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35527</xdr:rowOff>
    </xdr:from>
    <xdr:to>
      <xdr:col>86</xdr:col>
      <xdr:colOff>25400</xdr:colOff>
      <xdr:row>50</xdr:row>
      <xdr:rowOff>35527</xdr:rowOff>
    </xdr:to>
    <xdr:cxnSp macro="">
      <xdr:nvCxnSpPr>
        <xdr:cNvPr id="582" name="直線コネクタ 581"/>
        <xdr:cNvCxnSpPr/>
      </xdr:nvCxnSpPr>
      <xdr:spPr>
        <a:xfrm>
          <a:off x="16230600" y="860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35116</xdr:rowOff>
    </xdr:from>
    <xdr:to>
      <xdr:col>85</xdr:col>
      <xdr:colOff>127000</xdr:colOff>
      <xdr:row>56</xdr:row>
      <xdr:rowOff>144707</xdr:rowOff>
    </xdr:to>
    <xdr:cxnSp macro="">
      <xdr:nvCxnSpPr>
        <xdr:cNvPr id="583" name="直線コネクタ 582"/>
        <xdr:cNvCxnSpPr/>
      </xdr:nvCxnSpPr>
      <xdr:spPr>
        <a:xfrm flipV="1">
          <a:off x="15481300" y="9464866"/>
          <a:ext cx="838200" cy="281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164972</xdr:rowOff>
    </xdr:from>
    <xdr:ext cx="534377" cy="259045"/>
    <xdr:sp macro="" textlink="">
      <xdr:nvSpPr>
        <xdr:cNvPr id="584" name="教育費平均値テキスト"/>
        <xdr:cNvSpPr txBox="1"/>
      </xdr:nvSpPr>
      <xdr:spPr>
        <a:xfrm>
          <a:off x="16370300" y="92518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142095</xdr:rowOff>
    </xdr:from>
    <xdr:to>
      <xdr:col>85</xdr:col>
      <xdr:colOff>177800</xdr:colOff>
      <xdr:row>55</xdr:row>
      <xdr:rowOff>72245</xdr:rowOff>
    </xdr:to>
    <xdr:sp macro="" textlink="">
      <xdr:nvSpPr>
        <xdr:cNvPr id="585" name="フローチャート: 判断 584"/>
        <xdr:cNvSpPr/>
      </xdr:nvSpPr>
      <xdr:spPr>
        <a:xfrm>
          <a:off x="16268700" y="940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144707</xdr:rowOff>
    </xdr:from>
    <xdr:to>
      <xdr:col>81</xdr:col>
      <xdr:colOff>50800</xdr:colOff>
      <xdr:row>57</xdr:row>
      <xdr:rowOff>34567</xdr:rowOff>
    </xdr:to>
    <xdr:cxnSp macro="">
      <xdr:nvCxnSpPr>
        <xdr:cNvPr id="586" name="直線コネクタ 585"/>
        <xdr:cNvCxnSpPr/>
      </xdr:nvCxnSpPr>
      <xdr:spPr>
        <a:xfrm flipV="1">
          <a:off x="14592300" y="9745907"/>
          <a:ext cx="889000" cy="61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82796</xdr:rowOff>
    </xdr:from>
    <xdr:to>
      <xdr:col>81</xdr:col>
      <xdr:colOff>101600</xdr:colOff>
      <xdr:row>56</xdr:row>
      <xdr:rowOff>12946</xdr:rowOff>
    </xdr:to>
    <xdr:sp macro="" textlink="">
      <xdr:nvSpPr>
        <xdr:cNvPr id="587" name="フローチャート: 判断 586"/>
        <xdr:cNvSpPr/>
      </xdr:nvSpPr>
      <xdr:spPr>
        <a:xfrm>
          <a:off x="15430500" y="9512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29473</xdr:rowOff>
    </xdr:from>
    <xdr:ext cx="534377" cy="259045"/>
    <xdr:sp macro="" textlink="">
      <xdr:nvSpPr>
        <xdr:cNvPr id="588" name="テキスト ボックス 587"/>
        <xdr:cNvSpPr txBox="1"/>
      </xdr:nvSpPr>
      <xdr:spPr>
        <a:xfrm>
          <a:off x="15214111" y="9287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113114</xdr:rowOff>
    </xdr:from>
    <xdr:to>
      <xdr:col>76</xdr:col>
      <xdr:colOff>114300</xdr:colOff>
      <xdr:row>57</xdr:row>
      <xdr:rowOff>34567</xdr:rowOff>
    </xdr:to>
    <xdr:cxnSp macro="">
      <xdr:nvCxnSpPr>
        <xdr:cNvPr id="589" name="直線コネクタ 588"/>
        <xdr:cNvCxnSpPr/>
      </xdr:nvCxnSpPr>
      <xdr:spPr>
        <a:xfrm>
          <a:off x="13703300" y="9714314"/>
          <a:ext cx="889000" cy="92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164681</xdr:rowOff>
    </xdr:from>
    <xdr:to>
      <xdr:col>76</xdr:col>
      <xdr:colOff>165100</xdr:colOff>
      <xdr:row>56</xdr:row>
      <xdr:rowOff>94831</xdr:rowOff>
    </xdr:to>
    <xdr:sp macro="" textlink="">
      <xdr:nvSpPr>
        <xdr:cNvPr id="590" name="フローチャート: 判断 589"/>
        <xdr:cNvSpPr/>
      </xdr:nvSpPr>
      <xdr:spPr>
        <a:xfrm>
          <a:off x="14541500" y="9594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111358</xdr:rowOff>
    </xdr:from>
    <xdr:ext cx="534377" cy="259045"/>
    <xdr:sp macro="" textlink="">
      <xdr:nvSpPr>
        <xdr:cNvPr id="591" name="テキスト ボックス 590"/>
        <xdr:cNvSpPr txBox="1"/>
      </xdr:nvSpPr>
      <xdr:spPr>
        <a:xfrm>
          <a:off x="14325111" y="9369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19068</xdr:rowOff>
    </xdr:from>
    <xdr:to>
      <xdr:col>71</xdr:col>
      <xdr:colOff>177800</xdr:colOff>
      <xdr:row>56</xdr:row>
      <xdr:rowOff>113114</xdr:rowOff>
    </xdr:to>
    <xdr:cxnSp macro="">
      <xdr:nvCxnSpPr>
        <xdr:cNvPr id="592" name="直線コネクタ 591"/>
        <xdr:cNvCxnSpPr/>
      </xdr:nvCxnSpPr>
      <xdr:spPr>
        <a:xfrm>
          <a:off x="12814300" y="9448818"/>
          <a:ext cx="889000" cy="2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65651</xdr:rowOff>
    </xdr:from>
    <xdr:to>
      <xdr:col>72</xdr:col>
      <xdr:colOff>38100</xdr:colOff>
      <xdr:row>56</xdr:row>
      <xdr:rowOff>167251</xdr:rowOff>
    </xdr:to>
    <xdr:sp macro="" textlink="">
      <xdr:nvSpPr>
        <xdr:cNvPr id="593" name="フローチャート: 判断 592"/>
        <xdr:cNvSpPr/>
      </xdr:nvSpPr>
      <xdr:spPr>
        <a:xfrm>
          <a:off x="13652500" y="9666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158378</xdr:rowOff>
    </xdr:from>
    <xdr:ext cx="534377" cy="259045"/>
    <xdr:sp macro="" textlink="">
      <xdr:nvSpPr>
        <xdr:cNvPr id="594" name="テキスト ボックス 593"/>
        <xdr:cNvSpPr txBox="1"/>
      </xdr:nvSpPr>
      <xdr:spPr>
        <a:xfrm>
          <a:off x="13436111" y="9759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53078</xdr:rowOff>
    </xdr:from>
    <xdr:to>
      <xdr:col>67</xdr:col>
      <xdr:colOff>101600</xdr:colOff>
      <xdr:row>56</xdr:row>
      <xdr:rowOff>154678</xdr:rowOff>
    </xdr:to>
    <xdr:sp macro="" textlink="">
      <xdr:nvSpPr>
        <xdr:cNvPr id="595" name="フローチャート: 判断 594"/>
        <xdr:cNvSpPr/>
      </xdr:nvSpPr>
      <xdr:spPr>
        <a:xfrm>
          <a:off x="12763500" y="9654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145805</xdr:rowOff>
    </xdr:from>
    <xdr:ext cx="534377" cy="259045"/>
    <xdr:sp macro="" textlink="">
      <xdr:nvSpPr>
        <xdr:cNvPr id="596" name="テキスト ボックス 595"/>
        <xdr:cNvSpPr txBox="1"/>
      </xdr:nvSpPr>
      <xdr:spPr>
        <a:xfrm>
          <a:off x="12547111" y="9747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155766</xdr:rowOff>
    </xdr:from>
    <xdr:to>
      <xdr:col>85</xdr:col>
      <xdr:colOff>177800</xdr:colOff>
      <xdr:row>55</xdr:row>
      <xdr:rowOff>85916</xdr:rowOff>
    </xdr:to>
    <xdr:sp macro="" textlink="">
      <xdr:nvSpPr>
        <xdr:cNvPr id="602" name="楕円 601"/>
        <xdr:cNvSpPr/>
      </xdr:nvSpPr>
      <xdr:spPr>
        <a:xfrm>
          <a:off x="16268700" y="9414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134193</xdr:rowOff>
    </xdr:from>
    <xdr:ext cx="534377" cy="259045"/>
    <xdr:sp macro="" textlink="">
      <xdr:nvSpPr>
        <xdr:cNvPr id="603" name="教育費該当値テキスト"/>
        <xdr:cNvSpPr txBox="1"/>
      </xdr:nvSpPr>
      <xdr:spPr>
        <a:xfrm>
          <a:off x="16370300" y="9392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93907</xdr:rowOff>
    </xdr:from>
    <xdr:to>
      <xdr:col>81</xdr:col>
      <xdr:colOff>101600</xdr:colOff>
      <xdr:row>57</xdr:row>
      <xdr:rowOff>24057</xdr:rowOff>
    </xdr:to>
    <xdr:sp macro="" textlink="">
      <xdr:nvSpPr>
        <xdr:cNvPr id="604" name="楕円 603"/>
        <xdr:cNvSpPr/>
      </xdr:nvSpPr>
      <xdr:spPr>
        <a:xfrm>
          <a:off x="15430500" y="9695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15184</xdr:rowOff>
    </xdr:from>
    <xdr:ext cx="534377" cy="259045"/>
    <xdr:sp macro="" textlink="">
      <xdr:nvSpPr>
        <xdr:cNvPr id="605" name="テキスト ボックス 604"/>
        <xdr:cNvSpPr txBox="1"/>
      </xdr:nvSpPr>
      <xdr:spPr>
        <a:xfrm>
          <a:off x="15214111" y="97878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155217</xdr:rowOff>
    </xdr:from>
    <xdr:to>
      <xdr:col>76</xdr:col>
      <xdr:colOff>165100</xdr:colOff>
      <xdr:row>57</xdr:row>
      <xdr:rowOff>85367</xdr:rowOff>
    </xdr:to>
    <xdr:sp macro="" textlink="">
      <xdr:nvSpPr>
        <xdr:cNvPr id="606" name="楕円 605"/>
        <xdr:cNvSpPr/>
      </xdr:nvSpPr>
      <xdr:spPr>
        <a:xfrm>
          <a:off x="14541500" y="9756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76494</xdr:rowOff>
    </xdr:from>
    <xdr:ext cx="534377" cy="259045"/>
    <xdr:sp macro="" textlink="">
      <xdr:nvSpPr>
        <xdr:cNvPr id="607" name="テキスト ボックス 606"/>
        <xdr:cNvSpPr txBox="1"/>
      </xdr:nvSpPr>
      <xdr:spPr>
        <a:xfrm>
          <a:off x="14325111" y="9849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62314</xdr:rowOff>
    </xdr:from>
    <xdr:to>
      <xdr:col>72</xdr:col>
      <xdr:colOff>38100</xdr:colOff>
      <xdr:row>56</xdr:row>
      <xdr:rowOff>163914</xdr:rowOff>
    </xdr:to>
    <xdr:sp macro="" textlink="">
      <xdr:nvSpPr>
        <xdr:cNvPr id="608" name="楕円 607"/>
        <xdr:cNvSpPr/>
      </xdr:nvSpPr>
      <xdr:spPr>
        <a:xfrm>
          <a:off x="13652500" y="9663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8991</xdr:rowOff>
    </xdr:from>
    <xdr:ext cx="534377" cy="259045"/>
    <xdr:sp macro="" textlink="">
      <xdr:nvSpPr>
        <xdr:cNvPr id="609" name="テキスト ボックス 608"/>
        <xdr:cNvSpPr txBox="1"/>
      </xdr:nvSpPr>
      <xdr:spPr>
        <a:xfrm>
          <a:off x="13436111" y="9438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139718</xdr:rowOff>
    </xdr:from>
    <xdr:to>
      <xdr:col>67</xdr:col>
      <xdr:colOff>101600</xdr:colOff>
      <xdr:row>55</xdr:row>
      <xdr:rowOff>69868</xdr:rowOff>
    </xdr:to>
    <xdr:sp macro="" textlink="">
      <xdr:nvSpPr>
        <xdr:cNvPr id="610" name="楕円 609"/>
        <xdr:cNvSpPr/>
      </xdr:nvSpPr>
      <xdr:spPr>
        <a:xfrm>
          <a:off x="12763500" y="939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53</xdr:row>
      <xdr:rowOff>86395</xdr:rowOff>
    </xdr:from>
    <xdr:ext cx="534377" cy="259045"/>
    <xdr:sp macro="" textlink="">
      <xdr:nvSpPr>
        <xdr:cNvPr id="611" name="テキスト ボックス 610"/>
        <xdr:cNvSpPr txBox="1"/>
      </xdr:nvSpPr>
      <xdr:spPr>
        <a:xfrm>
          <a:off x="12547111" y="9173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5" name="テキスト ボックス 624"/>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7" name="テキスト ボックス 626"/>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9" name="テキスト ボックス 628"/>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1" name="テキスト ボックス 630"/>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136793</xdr:rowOff>
    </xdr:from>
    <xdr:to>
      <xdr:col>85</xdr:col>
      <xdr:colOff>126364</xdr:colOff>
      <xdr:row>79</xdr:row>
      <xdr:rowOff>98879</xdr:rowOff>
    </xdr:to>
    <xdr:cxnSp macro="">
      <xdr:nvCxnSpPr>
        <xdr:cNvPr id="637" name="直線コネクタ 636"/>
        <xdr:cNvCxnSpPr/>
      </xdr:nvCxnSpPr>
      <xdr:spPr>
        <a:xfrm flipV="1">
          <a:off x="16317595" y="12138293"/>
          <a:ext cx="1269" cy="1505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8" name="災害復旧費最小値テキスト"/>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83470</xdr:rowOff>
    </xdr:from>
    <xdr:ext cx="534377" cy="259045"/>
    <xdr:sp macro="" textlink="">
      <xdr:nvSpPr>
        <xdr:cNvPr id="640" name="災害復旧費最大値テキスト"/>
        <xdr:cNvSpPr txBox="1"/>
      </xdr:nvSpPr>
      <xdr:spPr>
        <a:xfrm>
          <a:off x="16370300" y="11913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92,178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136793</xdr:rowOff>
    </xdr:from>
    <xdr:to>
      <xdr:col>86</xdr:col>
      <xdr:colOff>25400</xdr:colOff>
      <xdr:row>70</xdr:row>
      <xdr:rowOff>136793</xdr:rowOff>
    </xdr:to>
    <xdr:cxnSp macro="">
      <xdr:nvCxnSpPr>
        <xdr:cNvPr id="641" name="直線コネクタ 640"/>
        <xdr:cNvCxnSpPr/>
      </xdr:nvCxnSpPr>
      <xdr:spPr>
        <a:xfrm>
          <a:off x="16230600" y="12138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97490</xdr:rowOff>
    </xdr:from>
    <xdr:to>
      <xdr:col>85</xdr:col>
      <xdr:colOff>127000</xdr:colOff>
      <xdr:row>79</xdr:row>
      <xdr:rowOff>98830</xdr:rowOff>
    </xdr:to>
    <xdr:cxnSp macro="">
      <xdr:nvCxnSpPr>
        <xdr:cNvPr id="642" name="直線コネクタ 641"/>
        <xdr:cNvCxnSpPr/>
      </xdr:nvCxnSpPr>
      <xdr:spPr>
        <a:xfrm flipV="1">
          <a:off x="15481300" y="13642040"/>
          <a:ext cx="838200" cy="1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133445</xdr:rowOff>
    </xdr:from>
    <xdr:ext cx="469744" cy="259045"/>
    <xdr:sp macro="" textlink="">
      <xdr:nvSpPr>
        <xdr:cNvPr id="643" name="災害復旧費平均値テキスト"/>
        <xdr:cNvSpPr txBox="1"/>
      </xdr:nvSpPr>
      <xdr:spPr>
        <a:xfrm>
          <a:off x="16370300" y="133350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110568</xdr:rowOff>
    </xdr:from>
    <xdr:to>
      <xdr:col>85</xdr:col>
      <xdr:colOff>177800</xdr:colOff>
      <xdr:row>79</xdr:row>
      <xdr:rowOff>40718</xdr:rowOff>
    </xdr:to>
    <xdr:sp macro="" textlink="">
      <xdr:nvSpPr>
        <xdr:cNvPr id="644" name="フローチャート: 判断 643"/>
        <xdr:cNvSpPr/>
      </xdr:nvSpPr>
      <xdr:spPr>
        <a:xfrm>
          <a:off x="16268700" y="1348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95140</xdr:rowOff>
    </xdr:from>
    <xdr:to>
      <xdr:col>81</xdr:col>
      <xdr:colOff>50800</xdr:colOff>
      <xdr:row>79</xdr:row>
      <xdr:rowOff>98830</xdr:rowOff>
    </xdr:to>
    <xdr:cxnSp macro="">
      <xdr:nvCxnSpPr>
        <xdr:cNvPr id="645" name="直線コネクタ 644"/>
        <xdr:cNvCxnSpPr/>
      </xdr:nvCxnSpPr>
      <xdr:spPr>
        <a:xfrm>
          <a:off x="14592300" y="13639690"/>
          <a:ext cx="889000" cy="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125688</xdr:rowOff>
    </xdr:from>
    <xdr:to>
      <xdr:col>81</xdr:col>
      <xdr:colOff>101600</xdr:colOff>
      <xdr:row>79</xdr:row>
      <xdr:rowOff>55838</xdr:rowOff>
    </xdr:to>
    <xdr:sp macro="" textlink="">
      <xdr:nvSpPr>
        <xdr:cNvPr id="646" name="フローチャート: 判断 645"/>
        <xdr:cNvSpPr/>
      </xdr:nvSpPr>
      <xdr:spPr>
        <a:xfrm>
          <a:off x="15430500" y="13498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72365</xdr:rowOff>
    </xdr:from>
    <xdr:ext cx="469744" cy="259045"/>
    <xdr:sp macro="" textlink="">
      <xdr:nvSpPr>
        <xdr:cNvPr id="647" name="テキスト ボックス 646"/>
        <xdr:cNvSpPr txBox="1"/>
      </xdr:nvSpPr>
      <xdr:spPr>
        <a:xfrm>
          <a:off x="15246428" y="13274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95140</xdr:rowOff>
    </xdr:from>
    <xdr:to>
      <xdr:col>76</xdr:col>
      <xdr:colOff>114300</xdr:colOff>
      <xdr:row>79</xdr:row>
      <xdr:rowOff>98879</xdr:rowOff>
    </xdr:to>
    <xdr:cxnSp macro="">
      <xdr:nvCxnSpPr>
        <xdr:cNvPr id="648" name="直線コネクタ 647"/>
        <xdr:cNvCxnSpPr/>
      </xdr:nvCxnSpPr>
      <xdr:spPr>
        <a:xfrm flipV="1">
          <a:off x="13703300" y="13639690"/>
          <a:ext cx="889000" cy="3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101685</xdr:rowOff>
    </xdr:from>
    <xdr:to>
      <xdr:col>76</xdr:col>
      <xdr:colOff>165100</xdr:colOff>
      <xdr:row>79</xdr:row>
      <xdr:rowOff>31835</xdr:rowOff>
    </xdr:to>
    <xdr:sp macro="" textlink="">
      <xdr:nvSpPr>
        <xdr:cNvPr id="649" name="フローチャート: 判断 648"/>
        <xdr:cNvSpPr/>
      </xdr:nvSpPr>
      <xdr:spPr>
        <a:xfrm>
          <a:off x="14541500" y="13474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48362</xdr:rowOff>
    </xdr:from>
    <xdr:ext cx="469744" cy="259045"/>
    <xdr:sp macro="" textlink="">
      <xdr:nvSpPr>
        <xdr:cNvPr id="650" name="テキスト ボックス 649"/>
        <xdr:cNvSpPr txBox="1"/>
      </xdr:nvSpPr>
      <xdr:spPr>
        <a:xfrm>
          <a:off x="14357428" y="13250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90633</xdr:rowOff>
    </xdr:from>
    <xdr:to>
      <xdr:col>71</xdr:col>
      <xdr:colOff>177800</xdr:colOff>
      <xdr:row>79</xdr:row>
      <xdr:rowOff>98879</xdr:rowOff>
    </xdr:to>
    <xdr:cxnSp macro="">
      <xdr:nvCxnSpPr>
        <xdr:cNvPr id="651" name="直線コネクタ 650"/>
        <xdr:cNvCxnSpPr/>
      </xdr:nvCxnSpPr>
      <xdr:spPr>
        <a:xfrm>
          <a:off x="12814300" y="13635183"/>
          <a:ext cx="889000" cy="8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56716</xdr:rowOff>
    </xdr:from>
    <xdr:to>
      <xdr:col>72</xdr:col>
      <xdr:colOff>38100</xdr:colOff>
      <xdr:row>78</xdr:row>
      <xdr:rowOff>158316</xdr:rowOff>
    </xdr:to>
    <xdr:sp macro="" textlink="">
      <xdr:nvSpPr>
        <xdr:cNvPr id="652" name="フローチャート: 判断 651"/>
        <xdr:cNvSpPr/>
      </xdr:nvSpPr>
      <xdr:spPr>
        <a:xfrm>
          <a:off x="13652500" y="13429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3393</xdr:rowOff>
    </xdr:from>
    <xdr:ext cx="469744" cy="259045"/>
    <xdr:sp macro="" textlink="">
      <xdr:nvSpPr>
        <xdr:cNvPr id="653" name="テキスト ボックス 652"/>
        <xdr:cNvSpPr txBox="1"/>
      </xdr:nvSpPr>
      <xdr:spPr>
        <a:xfrm>
          <a:off x="13468428" y="13205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149072</xdr:rowOff>
    </xdr:from>
    <xdr:to>
      <xdr:col>67</xdr:col>
      <xdr:colOff>101600</xdr:colOff>
      <xdr:row>79</xdr:row>
      <xdr:rowOff>79222</xdr:rowOff>
    </xdr:to>
    <xdr:sp macro="" textlink="">
      <xdr:nvSpPr>
        <xdr:cNvPr id="654" name="フローチャート: 判断 653"/>
        <xdr:cNvSpPr/>
      </xdr:nvSpPr>
      <xdr:spPr>
        <a:xfrm>
          <a:off x="12763500" y="13522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95749</xdr:rowOff>
    </xdr:from>
    <xdr:ext cx="469744" cy="259045"/>
    <xdr:sp macro="" textlink="">
      <xdr:nvSpPr>
        <xdr:cNvPr id="655" name="テキスト ボックス 654"/>
        <xdr:cNvSpPr txBox="1"/>
      </xdr:nvSpPr>
      <xdr:spPr>
        <a:xfrm>
          <a:off x="12579428" y="13297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46690</xdr:rowOff>
    </xdr:from>
    <xdr:to>
      <xdr:col>85</xdr:col>
      <xdr:colOff>177800</xdr:colOff>
      <xdr:row>79</xdr:row>
      <xdr:rowOff>148290</xdr:rowOff>
    </xdr:to>
    <xdr:sp macro="" textlink="">
      <xdr:nvSpPr>
        <xdr:cNvPr id="661" name="楕円 660"/>
        <xdr:cNvSpPr/>
      </xdr:nvSpPr>
      <xdr:spPr>
        <a:xfrm>
          <a:off x="16268700" y="1359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133067</xdr:rowOff>
    </xdr:from>
    <xdr:ext cx="313932" cy="259045"/>
    <xdr:sp macro="" textlink="">
      <xdr:nvSpPr>
        <xdr:cNvPr id="662" name="災害復旧費該当値テキスト"/>
        <xdr:cNvSpPr txBox="1"/>
      </xdr:nvSpPr>
      <xdr:spPr>
        <a:xfrm>
          <a:off x="16370300" y="135061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48030</xdr:rowOff>
    </xdr:from>
    <xdr:to>
      <xdr:col>81</xdr:col>
      <xdr:colOff>101600</xdr:colOff>
      <xdr:row>79</xdr:row>
      <xdr:rowOff>149630</xdr:rowOff>
    </xdr:to>
    <xdr:sp macro="" textlink="">
      <xdr:nvSpPr>
        <xdr:cNvPr id="663" name="楕円 662"/>
        <xdr:cNvSpPr/>
      </xdr:nvSpPr>
      <xdr:spPr>
        <a:xfrm>
          <a:off x="15430500" y="1359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140757</xdr:rowOff>
    </xdr:from>
    <xdr:ext cx="249299" cy="259045"/>
    <xdr:sp macro="" textlink="">
      <xdr:nvSpPr>
        <xdr:cNvPr id="664" name="テキスト ボックス 663"/>
        <xdr:cNvSpPr txBox="1"/>
      </xdr:nvSpPr>
      <xdr:spPr>
        <a:xfrm>
          <a:off x="15356650" y="136853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44340</xdr:rowOff>
    </xdr:from>
    <xdr:to>
      <xdr:col>76</xdr:col>
      <xdr:colOff>165100</xdr:colOff>
      <xdr:row>79</xdr:row>
      <xdr:rowOff>145940</xdr:rowOff>
    </xdr:to>
    <xdr:sp macro="" textlink="">
      <xdr:nvSpPr>
        <xdr:cNvPr id="665" name="楕円 664"/>
        <xdr:cNvSpPr/>
      </xdr:nvSpPr>
      <xdr:spPr>
        <a:xfrm>
          <a:off x="14541500" y="1358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137067</xdr:rowOff>
    </xdr:from>
    <xdr:ext cx="378565" cy="259045"/>
    <xdr:sp macro="" textlink="">
      <xdr:nvSpPr>
        <xdr:cNvPr id="666" name="テキスト ボックス 665"/>
        <xdr:cNvSpPr txBox="1"/>
      </xdr:nvSpPr>
      <xdr:spPr>
        <a:xfrm>
          <a:off x="14403017" y="136816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7" name="楕円 666"/>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8" name="テキスト ボックス 667"/>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39833</xdr:rowOff>
    </xdr:from>
    <xdr:to>
      <xdr:col>67</xdr:col>
      <xdr:colOff>101600</xdr:colOff>
      <xdr:row>79</xdr:row>
      <xdr:rowOff>141433</xdr:rowOff>
    </xdr:to>
    <xdr:sp macro="" textlink="">
      <xdr:nvSpPr>
        <xdr:cNvPr id="669" name="楕円 668"/>
        <xdr:cNvSpPr/>
      </xdr:nvSpPr>
      <xdr:spPr>
        <a:xfrm>
          <a:off x="12763500" y="13584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132560</xdr:rowOff>
    </xdr:from>
    <xdr:ext cx="378565" cy="259045"/>
    <xdr:sp macro="" textlink="">
      <xdr:nvSpPr>
        <xdr:cNvPr id="670" name="テキスト ボックス 669"/>
        <xdr:cNvSpPr txBox="1"/>
      </xdr:nvSpPr>
      <xdr:spPr>
        <a:xfrm>
          <a:off x="12625017" y="136771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1" name="テキスト ボックス 680"/>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2" name="直線コネクタ 681"/>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3" name="テキスト ボックス 682"/>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4" name="直線コネクタ 683"/>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5" name="テキスト ボックス 684"/>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6" name="直線コネクタ 685"/>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7" name="テキスト ボックス 686"/>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8" name="直線コネクタ 687"/>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9" name="テキスト ボックス 688"/>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0" name="直線コネクタ 689"/>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1" name="テキスト ボックス 690"/>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2" name="直線コネクタ 691"/>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3" name="テキスト ボックス 692"/>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11668</xdr:rowOff>
    </xdr:from>
    <xdr:to>
      <xdr:col>85</xdr:col>
      <xdr:colOff>126364</xdr:colOff>
      <xdr:row>98</xdr:row>
      <xdr:rowOff>124662</xdr:rowOff>
    </xdr:to>
    <xdr:cxnSp macro="">
      <xdr:nvCxnSpPr>
        <xdr:cNvPr id="697" name="直線コネクタ 696"/>
        <xdr:cNvCxnSpPr/>
      </xdr:nvCxnSpPr>
      <xdr:spPr>
        <a:xfrm flipV="1">
          <a:off x="16317595" y="15442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128489</xdr:rowOff>
    </xdr:from>
    <xdr:ext cx="534377" cy="259045"/>
    <xdr:sp macro="" textlink="">
      <xdr:nvSpPr>
        <xdr:cNvPr id="698" name="公債費最小値テキスト"/>
        <xdr:cNvSpPr txBox="1"/>
      </xdr:nvSpPr>
      <xdr:spPr>
        <a:xfrm>
          <a:off x="16370300" y="16930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124662</xdr:rowOff>
    </xdr:from>
    <xdr:to>
      <xdr:col>86</xdr:col>
      <xdr:colOff>25400</xdr:colOff>
      <xdr:row>98</xdr:row>
      <xdr:rowOff>124662</xdr:rowOff>
    </xdr:to>
    <xdr:cxnSp macro="">
      <xdr:nvCxnSpPr>
        <xdr:cNvPr id="699" name="直線コネクタ 698"/>
        <xdr:cNvCxnSpPr/>
      </xdr:nvCxnSpPr>
      <xdr:spPr>
        <a:xfrm>
          <a:off x="16230600" y="16926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129795</xdr:rowOff>
    </xdr:from>
    <xdr:ext cx="599010" cy="259045"/>
    <xdr:sp macro="" textlink="">
      <xdr:nvSpPr>
        <xdr:cNvPr id="700" name="公債費最大値テキスト"/>
        <xdr:cNvSpPr txBox="1"/>
      </xdr:nvSpPr>
      <xdr:spPr>
        <a:xfrm>
          <a:off x="16370300" y="15217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119,841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11668</xdr:rowOff>
    </xdr:from>
    <xdr:to>
      <xdr:col>86</xdr:col>
      <xdr:colOff>25400</xdr:colOff>
      <xdr:row>90</xdr:row>
      <xdr:rowOff>11668</xdr:rowOff>
    </xdr:to>
    <xdr:cxnSp macro="">
      <xdr:nvCxnSpPr>
        <xdr:cNvPr id="701" name="直線コネクタ 700"/>
        <xdr:cNvCxnSpPr/>
      </xdr:nvCxnSpPr>
      <xdr:spPr>
        <a:xfrm>
          <a:off x="16230600" y="15442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136565</xdr:rowOff>
    </xdr:from>
    <xdr:to>
      <xdr:col>85</xdr:col>
      <xdr:colOff>127000</xdr:colOff>
      <xdr:row>96</xdr:row>
      <xdr:rowOff>167997</xdr:rowOff>
    </xdr:to>
    <xdr:cxnSp macro="">
      <xdr:nvCxnSpPr>
        <xdr:cNvPr id="702" name="直線コネクタ 701"/>
        <xdr:cNvCxnSpPr/>
      </xdr:nvCxnSpPr>
      <xdr:spPr>
        <a:xfrm flipV="1">
          <a:off x="15481300" y="16595765"/>
          <a:ext cx="838200" cy="31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22672</xdr:rowOff>
    </xdr:from>
    <xdr:ext cx="534377" cy="259045"/>
    <xdr:sp macro="" textlink="">
      <xdr:nvSpPr>
        <xdr:cNvPr id="703" name="公債費平均値テキスト"/>
        <xdr:cNvSpPr txBox="1"/>
      </xdr:nvSpPr>
      <xdr:spPr>
        <a:xfrm>
          <a:off x="16370300" y="16138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171245</xdr:rowOff>
    </xdr:from>
    <xdr:to>
      <xdr:col>85</xdr:col>
      <xdr:colOff>177800</xdr:colOff>
      <xdr:row>95</xdr:row>
      <xdr:rowOff>101395</xdr:rowOff>
    </xdr:to>
    <xdr:sp macro="" textlink="">
      <xdr:nvSpPr>
        <xdr:cNvPr id="704" name="フローチャート: 判断 703"/>
        <xdr:cNvSpPr/>
      </xdr:nvSpPr>
      <xdr:spPr>
        <a:xfrm>
          <a:off x="16268700" y="1628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167997</xdr:rowOff>
    </xdr:from>
    <xdr:to>
      <xdr:col>81</xdr:col>
      <xdr:colOff>50800</xdr:colOff>
      <xdr:row>97</xdr:row>
      <xdr:rowOff>31246</xdr:rowOff>
    </xdr:to>
    <xdr:cxnSp macro="">
      <xdr:nvCxnSpPr>
        <xdr:cNvPr id="705" name="直線コネクタ 704"/>
        <xdr:cNvCxnSpPr/>
      </xdr:nvCxnSpPr>
      <xdr:spPr>
        <a:xfrm flipV="1">
          <a:off x="14592300" y="16627197"/>
          <a:ext cx="889000" cy="34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16467</xdr:rowOff>
    </xdr:from>
    <xdr:to>
      <xdr:col>81</xdr:col>
      <xdr:colOff>101600</xdr:colOff>
      <xdr:row>95</xdr:row>
      <xdr:rowOff>118067</xdr:rowOff>
    </xdr:to>
    <xdr:sp macro="" textlink="">
      <xdr:nvSpPr>
        <xdr:cNvPr id="706" name="フローチャート: 判断 705"/>
        <xdr:cNvSpPr/>
      </xdr:nvSpPr>
      <xdr:spPr>
        <a:xfrm>
          <a:off x="15430500" y="1630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134594</xdr:rowOff>
    </xdr:from>
    <xdr:ext cx="534377" cy="259045"/>
    <xdr:sp macro="" textlink="">
      <xdr:nvSpPr>
        <xdr:cNvPr id="707" name="テキスト ボックス 706"/>
        <xdr:cNvSpPr txBox="1"/>
      </xdr:nvSpPr>
      <xdr:spPr>
        <a:xfrm>
          <a:off x="15214111" y="16079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31246</xdr:rowOff>
    </xdr:from>
    <xdr:to>
      <xdr:col>76</xdr:col>
      <xdr:colOff>114300</xdr:colOff>
      <xdr:row>97</xdr:row>
      <xdr:rowOff>73487</xdr:rowOff>
    </xdr:to>
    <xdr:cxnSp macro="">
      <xdr:nvCxnSpPr>
        <xdr:cNvPr id="708" name="直線コネクタ 707"/>
        <xdr:cNvCxnSpPr/>
      </xdr:nvCxnSpPr>
      <xdr:spPr>
        <a:xfrm flipV="1">
          <a:off x="13703300" y="16661896"/>
          <a:ext cx="889000" cy="42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34804</xdr:rowOff>
    </xdr:from>
    <xdr:to>
      <xdr:col>76</xdr:col>
      <xdr:colOff>165100</xdr:colOff>
      <xdr:row>95</xdr:row>
      <xdr:rowOff>136404</xdr:rowOff>
    </xdr:to>
    <xdr:sp macro="" textlink="">
      <xdr:nvSpPr>
        <xdr:cNvPr id="709" name="フローチャート: 判断 708"/>
        <xdr:cNvSpPr/>
      </xdr:nvSpPr>
      <xdr:spPr>
        <a:xfrm>
          <a:off x="14541500" y="16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152931</xdr:rowOff>
    </xdr:from>
    <xdr:ext cx="534377" cy="259045"/>
    <xdr:sp macro="" textlink="">
      <xdr:nvSpPr>
        <xdr:cNvPr id="710" name="テキスト ボックス 709"/>
        <xdr:cNvSpPr txBox="1"/>
      </xdr:nvSpPr>
      <xdr:spPr>
        <a:xfrm>
          <a:off x="14325111" y="16097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126115</xdr:rowOff>
    </xdr:from>
    <xdr:to>
      <xdr:col>71</xdr:col>
      <xdr:colOff>177800</xdr:colOff>
      <xdr:row>97</xdr:row>
      <xdr:rowOff>73487</xdr:rowOff>
    </xdr:to>
    <xdr:cxnSp macro="">
      <xdr:nvCxnSpPr>
        <xdr:cNvPr id="711" name="直線コネクタ 710"/>
        <xdr:cNvCxnSpPr/>
      </xdr:nvCxnSpPr>
      <xdr:spPr>
        <a:xfrm>
          <a:off x="12814300" y="16585315"/>
          <a:ext cx="889000" cy="118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34705</xdr:rowOff>
    </xdr:from>
    <xdr:to>
      <xdr:col>72</xdr:col>
      <xdr:colOff>38100</xdr:colOff>
      <xdr:row>95</xdr:row>
      <xdr:rowOff>136305</xdr:rowOff>
    </xdr:to>
    <xdr:sp macro="" textlink="">
      <xdr:nvSpPr>
        <xdr:cNvPr id="712" name="フローチャート: 判断 711"/>
        <xdr:cNvSpPr/>
      </xdr:nvSpPr>
      <xdr:spPr>
        <a:xfrm>
          <a:off x="13652500" y="1632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152832</xdr:rowOff>
    </xdr:from>
    <xdr:ext cx="534377" cy="259045"/>
    <xdr:sp macro="" textlink="">
      <xdr:nvSpPr>
        <xdr:cNvPr id="713" name="テキスト ボックス 712"/>
        <xdr:cNvSpPr txBox="1"/>
      </xdr:nvSpPr>
      <xdr:spPr>
        <a:xfrm>
          <a:off x="13436111" y="16097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69208</xdr:rowOff>
    </xdr:from>
    <xdr:to>
      <xdr:col>67</xdr:col>
      <xdr:colOff>101600</xdr:colOff>
      <xdr:row>97</xdr:row>
      <xdr:rowOff>170808</xdr:rowOff>
    </xdr:to>
    <xdr:sp macro="" textlink="">
      <xdr:nvSpPr>
        <xdr:cNvPr id="714" name="フローチャート: 判断 713"/>
        <xdr:cNvSpPr/>
      </xdr:nvSpPr>
      <xdr:spPr>
        <a:xfrm>
          <a:off x="12763500" y="16699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161935</xdr:rowOff>
    </xdr:from>
    <xdr:ext cx="534377" cy="259045"/>
    <xdr:sp macro="" textlink="">
      <xdr:nvSpPr>
        <xdr:cNvPr id="715" name="テキスト ボックス 714"/>
        <xdr:cNvSpPr txBox="1"/>
      </xdr:nvSpPr>
      <xdr:spPr>
        <a:xfrm>
          <a:off x="12547111" y="16792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85765</xdr:rowOff>
    </xdr:from>
    <xdr:to>
      <xdr:col>85</xdr:col>
      <xdr:colOff>177800</xdr:colOff>
      <xdr:row>97</xdr:row>
      <xdr:rowOff>15915</xdr:rowOff>
    </xdr:to>
    <xdr:sp macro="" textlink="">
      <xdr:nvSpPr>
        <xdr:cNvPr id="721" name="楕円 720"/>
        <xdr:cNvSpPr/>
      </xdr:nvSpPr>
      <xdr:spPr>
        <a:xfrm>
          <a:off x="16268700" y="1654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64192</xdr:rowOff>
    </xdr:from>
    <xdr:ext cx="534377" cy="259045"/>
    <xdr:sp macro="" textlink="">
      <xdr:nvSpPr>
        <xdr:cNvPr id="722" name="公債費該当値テキスト"/>
        <xdr:cNvSpPr txBox="1"/>
      </xdr:nvSpPr>
      <xdr:spPr>
        <a:xfrm>
          <a:off x="16370300" y="16523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117197</xdr:rowOff>
    </xdr:from>
    <xdr:to>
      <xdr:col>81</xdr:col>
      <xdr:colOff>101600</xdr:colOff>
      <xdr:row>97</xdr:row>
      <xdr:rowOff>47347</xdr:rowOff>
    </xdr:to>
    <xdr:sp macro="" textlink="">
      <xdr:nvSpPr>
        <xdr:cNvPr id="723" name="楕円 722"/>
        <xdr:cNvSpPr/>
      </xdr:nvSpPr>
      <xdr:spPr>
        <a:xfrm>
          <a:off x="15430500" y="16576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38474</xdr:rowOff>
    </xdr:from>
    <xdr:ext cx="534377" cy="259045"/>
    <xdr:sp macro="" textlink="">
      <xdr:nvSpPr>
        <xdr:cNvPr id="724" name="テキスト ボックス 723"/>
        <xdr:cNvSpPr txBox="1"/>
      </xdr:nvSpPr>
      <xdr:spPr>
        <a:xfrm>
          <a:off x="15214111" y="16669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151896</xdr:rowOff>
    </xdr:from>
    <xdr:to>
      <xdr:col>76</xdr:col>
      <xdr:colOff>165100</xdr:colOff>
      <xdr:row>97</xdr:row>
      <xdr:rowOff>82046</xdr:rowOff>
    </xdr:to>
    <xdr:sp macro="" textlink="">
      <xdr:nvSpPr>
        <xdr:cNvPr id="725" name="楕円 724"/>
        <xdr:cNvSpPr/>
      </xdr:nvSpPr>
      <xdr:spPr>
        <a:xfrm>
          <a:off x="14541500" y="16611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73173</xdr:rowOff>
    </xdr:from>
    <xdr:ext cx="534377" cy="259045"/>
    <xdr:sp macro="" textlink="">
      <xdr:nvSpPr>
        <xdr:cNvPr id="726" name="テキスト ボックス 725"/>
        <xdr:cNvSpPr txBox="1"/>
      </xdr:nvSpPr>
      <xdr:spPr>
        <a:xfrm>
          <a:off x="14325111" y="16703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22687</xdr:rowOff>
    </xdr:from>
    <xdr:to>
      <xdr:col>72</xdr:col>
      <xdr:colOff>38100</xdr:colOff>
      <xdr:row>97</xdr:row>
      <xdr:rowOff>124287</xdr:rowOff>
    </xdr:to>
    <xdr:sp macro="" textlink="">
      <xdr:nvSpPr>
        <xdr:cNvPr id="727" name="楕円 726"/>
        <xdr:cNvSpPr/>
      </xdr:nvSpPr>
      <xdr:spPr>
        <a:xfrm>
          <a:off x="13652500" y="16653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115414</xdr:rowOff>
    </xdr:from>
    <xdr:ext cx="534377" cy="259045"/>
    <xdr:sp macro="" textlink="">
      <xdr:nvSpPr>
        <xdr:cNvPr id="728" name="テキスト ボックス 727"/>
        <xdr:cNvSpPr txBox="1"/>
      </xdr:nvSpPr>
      <xdr:spPr>
        <a:xfrm>
          <a:off x="13436111" y="16746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75315</xdr:rowOff>
    </xdr:from>
    <xdr:to>
      <xdr:col>67</xdr:col>
      <xdr:colOff>101600</xdr:colOff>
      <xdr:row>97</xdr:row>
      <xdr:rowOff>5465</xdr:rowOff>
    </xdr:to>
    <xdr:sp macro="" textlink="">
      <xdr:nvSpPr>
        <xdr:cNvPr id="729" name="楕円 728"/>
        <xdr:cNvSpPr/>
      </xdr:nvSpPr>
      <xdr:spPr>
        <a:xfrm>
          <a:off x="12763500" y="16534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21992</xdr:rowOff>
    </xdr:from>
    <xdr:ext cx="534377" cy="259045"/>
    <xdr:sp macro="" textlink="">
      <xdr:nvSpPr>
        <xdr:cNvPr id="730" name="テキスト ボックス 729"/>
        <xdr:cNvSpPr txBox="1"/>
      </xdr:nvSpPr>
      <xdr:spPr>
        <a:xfrm>
          <a:off x="12547111" y="16309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41" name="直線コネクタ 740"/>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2" name="テキスト ボックス 741"/>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3" name="直線コネクタ 742"/>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44" name="テキスト ボックス 743"/>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5" name="直線コネクタ 744"/>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46" name="テキスト ボックス 745"/>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7" name="直線コネクタ 746"/>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48" name="テキスト ボックス 747"/>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9" name="直線コネクタ 74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0" name="テキスト ボックス 74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1"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60833</xdr:rowOff>
    </xdr:from>
    <xdr:to>
      <xdr:col>116</xdr:col>
      <xdr:colOff>62864</xdr:colOff>
      <xdr:row>38</xdr:row>
      <xdr:rowOff>139700</xdr:rowOff>
    </xdr:to>
    <xdr:cxnSp macro="">
      <xdr:nvCxnSpPr>
        <xdr:cNvPr id="752" name="直線コネクタ 751"/>
        <xdr:cNvCxnSpPr/>
      </xdr:nvCxnSpPr>
      <xdr:spPr>
        <a:xfrm flipV="1">
          <a:off x="22159595" y="5547233"/>
          <a:ext cx="1269" cy="1107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171147</xdr:rowOff>
    </xdr:from>
    <xdr:ext cx="249299" cy="259045"/>
    <xdr:sp macro="" textlink="">
      <xdr:nvSpPr>
        <xdr:cNvPr id="753" name="諸支出金最小値テキスト"/>
        <xdr:cNvSpPr txBox="1"/>
      </xdr:nvSpPr>
      <xdr:spPr>
        <a:xfrm>
          <a:off x="22212300" y="6686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4" name="直線コネクタ 753"/>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7510</xdr:rowOff>
    </xdr:from>
    <xdr:ext cx="534377" cy="259045"/>
    <xdr:sp macro="" textlink="">
      <xdr:nvSpPr>
        <xdr:cNvPr id="755" name="諸支出金最大値テキスト"/>
        <xdr:cNvSpPr txBox="1"/>
      </xdr:nvSpPr>
      <xdr:spPr>
        <a:xfrm>
          <a:off x="22212300" y="532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24,225</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60833</xdr:rowOff>
    </xdr:from>
    <xdr:to>
      <xdr:col>116</xdr:col>
      <xdr:colOff>152400</xdr:colOff>
      <xdr:row>32</xdr:row>
      <xdr:rowOff>60833</xdr:rowOff>
    </xdr:to>
    <xdr:cxnSp macro="">
      <xdr:nvCxnSpPr>
        <xdr:cNvPr id="756" name="直線コネクタ 755"/>
        <xdr:cNvCxnSpPr/>
      </xdr:nvCxnSpPr>
      <xdr:spPr>
        <a:xfrm>
          <a:off x="22072600" y="5547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7" name="直線コネクタ 756"/>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88597</xdr:rowOff>
    </xdr:from>
    <xdr:ext cx="378565" cy="259045"/>
    <xdr:sp macro="" textlink="">
      <xdr:nvSpPr>
        <xdr:cNvPr id="758" name="諸支出金平均値テキスト"/>
        <xdr:cNvSpPr txBox="1"/>
      </xdr:nvSpPr>
      <xdr:spPr>
        <a:xfrm>
          <a:off x="22212300" y="643224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65720</xdr:rowOff>
    </xdr:from>
    <xdr:to>
      <xdr:col>116</xdr:col>
      <xdr:colOff>114300</xdr:colOff>
      <xdr:row>38</xdr:row>
      <xdr:rowOff>167320</xdr:rowOff>
    </xdr:to>
    <xdr:sp macro="" textlink="">
      <xdr:nvSpPr>
        <xdr:cNvPr id="759" name="フローチャート: 判断 758"/>
        <xdr:cNvSpPr/>
      </xdr:nvSpPr>
      <xdr:spPr>
        <a:xfrm>
          <a:off x="22110700" y="658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60" name="直線コネクタ 759"/>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68509</xdr:rowOff>
    </xdr:from>
    <xdr:to>
      <xdr:col>112</xdr:col>
      <xdr:colOff>38100</xdr:colOff>
      <xdr:row>38</xdr:row>
      <xdr:rowOff>170109</xdr:rowOff>
    </xdr:to>
    <xdr:sp macro="" textlink="">
      <xdr:nvSpPr>
        <xdr:cNvPr id="761" name="フローチャート: 判断 760"/>
        <xdr:cNvSpPr/>
      </xdr:nvSpPr>
      <xdr:spPr>
        <a:xfrm>
          <a:off x="21272500" y="658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15186</xdr:rowOff>
    </xdr:from>
    <xdr:ext cx="378565" cy="259045"/>
    <xdr:sp macro="" textlink="">
      <xdr:nvSpPr>
        <xdr:cNvPr id="762" name="テキスト ボックス 761"/>
        <xdr:cNvSpPr txBox="1"/>
      </xdr:nvSpPr>
      <xdr:spPr>
        <a:xfrm>
          <a:off x="21134017" y="63588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3" name="直線コネクタ 762"/>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65217</xdr:rowOff>
    </xdr:from>
    <xdr:to>
      <xdr:col>107</xdr:col>
      <xdr:colOff>101600</xdr:colOff>
      <xdr:row>38</xdr:row>
      <xdr:rowOff>166817</xdr:rowOff>
    </xdr:to>
    <xdr:sp macro="" textlink="">
      <xdr:nvSpPr>
        <xdr:cNvPr id="764" name="フローチャート: 判断 763"/>
        <xdr:cNvSpPr/>
      </xdr:nvSpPr>
      <xdr:spPr>
        <a:xfrm>
          <a:off x="20383500" y="6580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11894</xdr:rowOff>
    </xdr:from>
    <xdr:ext cx="378565" cy="259045"/>
    <xdr:sp macro="" textlink="">
      <xdr:nvSpPr>
        <xdr:cNvPr id="765" name="テキスト ボックス 764"/>
        <xdr:cNvSpPr txBox="1"/>
      </xdr:nvSpPr>
      <xdr:spPr>
        <a:xfrm>
          <a:off x="20245017" y="63555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6" name="直線コネクタ 765"/>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67137</xdr:rowOff>
    </xdr:from>
    <xdr:to>
      <xdr:col>102</xdr:col>
      <xdr:colOff>165100</xdr:colOff>
      <xdr:row>38</xdr:row>
      <xdr:rowOff>168737</xdr:rowOff>
    </xdr:to>
    <xdr:sp macro="" textlink="">
      <xdr:nvSpPr>
        <xdr:cNvPr id="767" name="フローチャート: 判断 766"/>
        <xdr:cNvSpPr/>
      </xdr:nvSpPr>
      <xdr:spPr>
        <a:xfrm>
          <a:off x="19494500" y="658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13814</xdr:rowOff>
    </xdr:from>
    <xdr:ext cx="378565" cy="259045"/>
    <xdr:sp macro="" textlink="">
      <xdr:nvSpPr>
        <xdr:cNvPr id="768" name="テキスト ボックス 767"/>
        <xdr:cNvSpPr txBox="1"/>
      </xdr:nvSpPr>
      <xdr:spPr>
        <a:xfrm>
          <a:off x="19356017" y="63574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85562</xdr:rowOff>
    </xdr:from>
    <xdr:to>
      <xdr:col>98</xdr:col>
      <xdr:colOff>38100</xdr:colOff>
      <xdr:row>39</xdr:row>
      <xdr:rowOff>15712</xdr:rowOff>
    </xdr:to>
    <xdr:sp macro="" textlink="">
      <xdr:nvSpPr>
        <xdr:cNvPr id="769" name="フローチャート: 判断 768"/>
        <xdr:cNvSpPr/>
      </xdr:nvSpPr>
      <xdr:spPr>
        <a:xfrm>
          <a:off x="18605500" y="6600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32240</xdr:rowOff>
    </xdr:from>
    <xdr:ext cx="313932" cy="259045"/>
    <xdr:sp macro="" textlink="">
      <xdr:nvSpPr>
        <xdr:cNvPr id="770" name="テキスト ボックス 769"/>
        <xdr:cNvSpPr txBox="1"/>
      </xdr:nvSpPr>
      <xdr:spPr>
        <a:xfrm>
          <a:off x="18499333" y="637589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1" name="テキスト ボックス 77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2" name="テキスト ボックス 77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3" name="テキスト ボックス 77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4" name="テキスト ボックス 77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5" name="テキスト ボックス 77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6" name="楕円 775"/>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44147</xdr:rowOff>
    </xdr:from>
    <xdr:ext cx="249299" cy="259045"/>
    <xdr:sp macro="" textlink="">
      <xdr:nvSpPr>
        <xdr:cNvPr id="777" name="諸支出金該当値テキスト"/>
        <xdr:cNvSpPr txBox="1"/>
      </xdr:nvSpPr>
      <xdr:spPr>
        <a:xfrm>
          <a:off x="22212300" y="6559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8" name="楕円 777"/>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9" name="テキスト ボックス 778"/>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80" name="楕円 779"/>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81" name="テキスト ボックス 780"/>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82" name="楕円 781"/>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3" name="テキスト ボックス 782"/>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4" name="楕円 783"/>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5" name="テキスト ボックス 784"/>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6" name="正方形/長方形 78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7" name="正方形/長方形 78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8" name="正方形/長方形 78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9" name="正方形/長方形 78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0" name="正方形/長方形 78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1" name="正方形/長方形 79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群馬県平均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2" name="正方形/長方形 79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3" name="正方形/長方形 79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4" name="テキスト ボックス 79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5" name="直線コネクタ 79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6" name="直線コネクタ 795"/>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7" name="テキスト ボックス 796"/>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8" name="直線コネクタ 797"/>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9" name="テキスト ボックス 798"/>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0"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1" name="直線コネクタ 800"/>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2"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4"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5" name="直線コネクタ 804"/>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6" name="直線コネクタ 805"/>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7"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フローチャート: 判断 807"/>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9" name="直線コネクタ 808"/>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0" name="フローチャート: 判断 809"/>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1" name="テキスト ボックス 810"/>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2" name="直線コネクタ 811"/>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3" name="フローチャート: 判断 812"/>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4" name="テキスト ボックス 813"/>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5" name="直線コネクタ 814"/>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6" name="フローチャート: 判断 815"/>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7" name="テキスト ボックス 816"/>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フローチャート: 判断 817"/>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9" name="テキスト ボックス 818"/>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0" name="テキスト ボックス 819"/>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1" name="テキスト ボックス 820"/>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2" name="テキスト ボックス 821"/>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3" name="テキスト ボックス 822"/>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4" name="テキスト ボックス 823"/>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5" name="楕円 824"/>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6"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7" name="楕円 826"/>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8" name="テキスト ボックス 827"/>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9" name="楕円 828"/>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0" name="テキスト ボックス 829"/>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1" name="楕円 830"/>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2" name="テキスト ボックス 831"/>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3" name="楕円 832"/>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4" name="テキスト ボックス 833"/>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5" name="正方形/長方形 83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6" name="正方形/長方形 83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7" name="テキスト ボックス 83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人口は毎年９００人程度減少しており、令和６年度の人口は、令和２年度の人口から３</a:t>
          </a:r>
          <a:r>
            <a:rPr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７５７人減少している。</a:t>
          </a: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歳出決算総額ベースでの住民一人当たりコストは、約５３万７千円である。</a:t>
          </a: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全ての項目において類似団体平均を下回っている。</a:t>
          </a: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民生費は、物価高騰等の影響を受ける低所得世帯への給付金事業等の実施により、前年度と比較して１７</a:t>
          </a:r>
          <a:r>
            <a:rPr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０１１円／人増加した。</a:t>
          </a: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教育費は、古巻公民館の建て替えに伴い、前年度と比較して１２</a:t>
          </a:r>
          <a:r>
            <a:rPr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２９４円／人増加した。</a:t>
          </a:r>
          <a:endParaRPr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引き続き、事業の見直しや公共施設の適正管理等により、経費の節減に取り組む。</a:t>
          </a:r>
          <a:endParaRPr lang="ja-JP" altLang="ja-JP" sz="13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群馬県渋川市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分母である標準財政規模は、前年度と比較して２．８億円の増加である。</a:t>
          </a: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財政調整基金残高は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積立額を上回る取崩しをした</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ため、</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前年度から</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１．６１</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ポイント減少している。</a:t>
          </a:r>
          <a:endPar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実質収支額は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、前年度から増加となったが、分母である標準財政規模の増幅が大きかったため、</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前年度から０．</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０</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８ポイント減少している。</a:t>
          </a:r>
          <a:endPar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実質単年度収支は</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、単年度収支が増加したことにより、</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０．２</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２</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ポイント</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増加</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している</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2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群馬県渋川市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全ての会計で黒字となっており、特に最大規模の一般会計においては、限られた歳入の範囲内で歳出予算を編成することを基本としている。また、適正化・効率化の観点から、執行においても創意工夫し、歳出削減につなげることを徹底している。</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今後も、財政調整基金の確保と、公債費の増加に対応するための減債基金を確保するため、一定の黒字を確保できる財政運営に努める。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 thickBot="1" x14ac:dyDescent="0.25">
      <c r="B2" s="170" t="s">
        <v>77</v>
      </c>
      <c r="C2" s="170"/>
      <c r="D2" s="171"/>
    </row>
    <row r="3" spans="1:119" ht="18.75" customHeight="1" thickBot="1" x14ac:dyDescent="0.25">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2">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41101051</v>
      </c>
      <c r="BO4" s="371"/>
      <c r="BP4" s="371"/>
      <c r="BQ4" s="371"/>
      <c r="BR4" s="371"/>
      <c r="BS4" s="371"/>
      <c r="BT4" s="371"/>
      <c r="BU4" s="372"/>
      <c r="BV4" s="370">
        <v>38589357</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6.7</v>
      </c>
      <c r="CU4" s="377"/>
      <c r="CV4" s="377"/>
      <c r="CW4" s="377"/>
      <c r="CX4" s="377"/>
      <c r="CY4" s="377"/>
      <c r="CZ4" s="377"/>
      <c r="DA4" s="378"/>
      <c r="DB4" s="376">
        <v>6.7</v>
      </c>
      <c r="DC4" s="377"/>
      <c r="DD4" s="377"/>
      <c r="DE4" s="377"/>
      <c r="DF4" s="377"/>
      <c r="DG4" s="377"/>
      <c r="DH4" s="377"/>
      <c r="DI4" s="378"/>
    </row>
    <row r="5" spans="1:119" ht="18.75" customHeight="1" x14ac:dyDescent="0.2">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38720077</v>
      </c>
      <c r="BO5" s="408"/>
      <c r="BP5" s="408"/>
      <c r="BQ5" s="408"/>
      <c r="BR5" s="408"/>
      <c r="BS5" s="408"/>
      <c r="BT5" s="408"/>
      <c r="BU5" s="409"/>
      <c r="BV5" s="407">
        <v>36330998</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97.4</v>
      </c>
      <c r="CU5" s="405"/>
      <c r="CV5" s="405"/>
      <c r="CW5" s="405"/>
      <c r="CX5" s="405"/>
      <c r="CY5" s="405"/>
      <c r="CZ5" s="405"/>
      <c r="DA5" s="406"/>
      <c r="DB5" s="404">
        <v>95.3</v>
      </c>
      <c r="DC5" s="405"/>
      <c r="DD5" s="405"/>
      <c r="DE5" s="405"/>
      <c r="DF5" s="405"/>
      <c r="DG5" s="405"/>
      <c r="DH5" s="405"/>
      <c r="DI5" s="406"/>
    </row>
    <row r="6" spans="1:119" ht="18.75" customHeight="1" x14ac:dyDescent="0.2">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2380974</v>
      </c>
      <c r="BO6" s="408"/>
      <c r="BP6" s="408"/>
      <c r="BQ6" s="408"/>
      <c r="BR6" s="408"/>
      <c r="BS6" s="408"/>
      <c r="BT6" s="408"/>
      <c r="BU6" s="409"/>
      <c r="BV6" s="407">
        <v>2258359</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97.8</v>
      </c>
      <c r="CU6" s="445"/>
      <c r="CV6" s="445"/>
      <c r="CW6" s="445"/>
      <c r="CX6" s="445"/>
      <c r="CY6" s="445"/>
      <c r="CZ6" s="445"/>
      <c r="DA6" s="446"/>
      <c r="DB6" s="444">
        <v>96</v>
      </c>
      <c r="DC6" s="445"/>
      <c r="DD6" s="445"/>
      <c r="DE6" s="445"/>
      <c r="DF6" s="445"/>
      <c r="DG6" s="445"/>
      <c r="DH6" s="445"/>
      <c r="DI6" s="446"/>
    </row>
    <row r="7" spans="1:119" ht="18.75" customHeight="1" x14ac:dyDescent="0.2">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909945</v>
      </c>
      <c r="BO7" s="408"/>
      <c r="BP7" s="408"/>
      <c r="BQ7" s="408"/>
      <c r="BR7" s="408"/>
      <c r="BS7" s="408"/>
      <c r="BT7" s="408"/>
      <c r="BU7" s="409"/>
      <c r="BV7" s="407">
        <v>789187</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22071713</v>
      </c>
      <c r="CU7" s="408"/>
      <c r="CV7" s="408"/>
      <c r="CW7" s="408"/>
      <c r="CX7" s="408"/>
      <c r="CY7" s="408"/>
      <c r="CZ7" s="408"/>
      <c r="DA7" s="409"/>
      <c r="DB7" s="407">
        <v>21790654</v>
      </c>
      <c r="DC7" s="408"/>
      <c r="DD7" s="408"/>
      <c r="DE7" s="408"/>
      <c r="DF7" s="408"/>
      <c r="DG7" s="408"/>
      <c r="DH7" s="408"/>
      <c r="DI7" s="409"/>
    </row>
    <row r="8" spans="1:119" ht="18.75" customHeight="1" thickBot="1" x14ac:dyDescent="0.25">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1471029</v>
      </c>
      <c r="BO8" s="408"/>
      <c r="BP8" s="408"/>
      <c r="BQ8" s="408"/>
      <c r="BR8" s="408"/>
      <c r="BS8" s="408"/>
      <c r="BT8" s="408"/>
      <c r="BU8" s="409"/>
      <c r="BV8" s="407">
        <v>1469172</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0.56999999999999995</v>
      </c>
      <c r="CU8" s="448"/>
      <c r="CV8" s="448"/>
      <c r="CW8" s="448"/>
      <c r="CX8" s="448"/>
      <c r="CY8" s="448"/>
      <c r="CZ8" s="448"/>
      <c r="DA8" s="449"/>
      <c r="DB8" s="447">
        <v>0.56999999999999995</v>
      </c>
      <c r="DC8" s="448"/>
      <c r="DD8" s="448"/>
      <c r="DE8" s="448"/>
      <c r="DF8" s="448"/>
      <c r="DG8" s="448"/>
      <c r="DH8" s="448"/>
      <c r="DI8" s="449"/>
    </row>
    <row r="9" spans="1:119" ht="18.75" customHeight="1" thickBot="1" x14ac:dyDescent="0.25">
      <c r="A9" s="169"/>
      <c r="B9" s="401" t="s">
        <v>106</v>
      </c>
      <c r="C9" s="402"/>
      <c r="D9" s="402"/>
      <c r="E9" s="402"/>
      <c r="F9" s="402"/>
      <c r="G9" s="402"/>
      <c r="H9" s="402"/>
      <c r="I9" s="402"/>
      <c r="J9" s="402"/>
      <c r="K9" s="450"/>
      <c r="L9" s="451" t="s">
        <v>107</v>
      </c>
      <c r="M9" s="452"/>
      <c r="N9" s="452"/>
      <c r="O9" s="452"/>
      <c r="P9" s="452"/>
      <c r="Q9" s="453"/>
      <c r="R9" s="454">
        <v>74581</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1857</v>
      </c>
      <c r="BO9" s="408"/>
      <c r="BP9" s="408"/>
      <c r="BQ9" s="408"/>
      <c r="BR9" s="408"/>
      <c r="BS9" s="408"/>
      <c r="BT9" s="408"/>
      <c r="BU9" s="409"/>
      <c r="BV9" s="407">
        <v>-130757</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12.3</v>
      </c>
      <c r="CU9" s="405"/>
      <c r="CV9" s="405"/>
      <c r="CW9" s="405"/>
      <c r="CX9" s="405"/>
      <c r="CY9" s="405"/>
      <c r="CZ9" s="405"/>
      <c r="DA9" s="406"/>
      <c r="DB9" s="404">
        <v>12.6</v>
      </c>
      <c r="DC9" s="405"/>
      <c r="DD9" s="405"/>
      <c r="DE9" s="405"/>
      <c r="DF9" s="405"/>
      <c r="DG9" s="405"/>
      <c r="DH9" s="405"/>
      <c r="DI9" s="406"/>
    </row>
    <row r="10" spans="1:119" ht="18.75" customHeight="1" thickBot="1" x14ac:dyDescent="0.25">
      <c r="A10" s="169"/>
      <c r="B10" s="401"/>
      <c r="C10" s="402"/>
      <c r="D10" s="402"/>
      <c r="E10" s="402"/>
      <c r="F10" s="402"/>
      <c r="G10" s="402"/>
      <c r="H10" s="402"/>
      <c r="I10" s="402"/>
      <c r="J10" s="402"/>
      <c r="K10" s="450"/>
      <c r="L10" s="457" t="s">
        <v>112</v>
      </c>
      <c r="M10" s="437"/>
      <c r="N10" s="437"/>
      <c r="O10" s="437"/>
      <c r="P10" s="437"/>
      <c r="Q10" s="438"/>
      <c r="R10" s="458">
        <v>78391</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5564</v>
      </c>
      <c r="BO10" s="408"/>
      <c r="BP10" s="408"/>
      <c r="BQ10" s="408"/>
      <c r="BR10" s="408"/>
      <c r="BS10" s="408"/>
      <c r="BT10" s="408"/>
      <c r="BU10" s="409"/>
      <c r="BV10" s="407">
        <v>287</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114</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2">
      <c r="A12" s="169"/>
      <c r="B12" s="467" t="s">
        <v>123</v>
      </c>
      <c r="C12" s="468"/>
      <c r="D12" s="468"/>
      <c r="E12" s="468"/>
      <c r="F12" s="468"/>
      <c r="G12" s="468"/>
      <c r="H12" s="468"/>
      <c r="I12" s="468"/>
      <c r="J12" s="468"/>
      <c r="K12" s="469"/>
      <c r="L12" s="476" t="s">
        <v>124</v>
      </c>
      <c r="M12" s="477"/>
      <c r="N12" s="477"/>
      <c r="O12" s="477"/>
      <c r="P12" s="477"/>
      <c r="Q12" s="478"/>
      <c r="R12" s="479">
        <v>72090</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1684973</v>
      </c>
      <c r="BO12" s="408"/>
      <c r="BP12" s="408"/>
      <c r="BQ12" s="408"/>
      <c r="BR12" s="408"/>
      <c r="BS12" s="408"/>
      <c r="BT12" s="408"/>
      <c r="BU12" s="409"/>
      <c r="BV12" s="407">
        <v>1572900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2">
      <c r="A13" s="169"/>
      <c r="B13" s="470"/>
      <c r="C13" s="471"/>
      <c r="D13" s="471"/>
      <c r="E13" s="471"/>
      <c r="F13" s="471"/>
      <c r="G13" s="471"/>
      <c r="H13" s="471"/>
      <c r="I13" s="471"/>
      <c r="J13" s="471"/>
      <c r="K13" s="472"/>
      <c r="L13" s="178"/>
      <c r="M13" s="498" t="s">
        <v>130</v>
      </c>
      <c r="N13" s="499"/>
      <c r="O13" s="499"/>
      <c r="P13" s="499"/>
      <c r="Q13" s="500"/>
      <c r="R13" s="491">
        <v>70781</v>
      </c>
      <c r="S13" s="492"/>
      <c r="T13" s="492"/>
      <c r="U13" s="492"/>
      <c r="V13" s="493"/>
      <c r="W13" s="423" t="s">
        <v>131</v>
      </c>
      <c r="X13" s="424"/>
      <c r="Y13" s="424"/>
      <c r="Z13" s="424"/>
      <c r="AA13" s="424"/>
      <c r="AB13" s="414"/>
      <c r="AC13" s="458">
        <v>2041</v>
      </c>
      <c r="AD13" s="459"/>
      <c r="AE13" s="459"/>
      <c r="AF13" s="459"/>
      <c r="AG13" s="501"/>
      <c r="AH13" s="458">
        <v>2475</v>
      </c>
      <c r="AI13" s="459"/>
      <c r="AJ13" s="459"/>
      <c r="AK13" s="459"/>
      <c r="AL13" s="460"/>
      <c r="AM13" s="436" t="s">
        <v>132</v>
      </c>
      <c r="AN13" s="437"/>
      <c r="AO13" s="437"/>
      <c r="AP13" s="437"/>
      <c r="AQ13" s="437"/>
      <c r="AR13" s="437"/>
      <c r="AS13" s="437"/>
      <c r="AT13" s="438"/>
      <c r="AU13" s="439" t="s">
        <v>114</v>
      </c>
      <c r="AV13" s="440"/>
      <c r="AW13" s="440"/>
      <c r="AX13" s="440"/>
      <c r="AY13" s="441" t="s">
        <v>133</v>
      </c>
      <c r="AZ13" s="442"/>
      <c r="BA13" s="442"/>
      <c r="BB13" s="442"/>
      <c r="BC13" s="442"/>
      <c r="BD13" s="442"/>
      <c r="BE13" s="442"/>
      <c r="BF13" s="442"/>
      <c r="BG13" s="442"/>
      <c r="BH13" s="442"/>
      <c r="BI13" s="442"/>
      <c r="BJ13" s="442"/>
      <c r="BK13" s="442"/>
      <c r="BL13" s="442"/>
      <c r="BM13" s="443"/>
      <c r="BN13" s="407">
        <v>-1677552</v>
      </c>
      <c r="BO13" s="408"/>
      <c r="BP13" s="408"/>
      <c r="BQ13" s="408"/>
      <c r="BR13" s="408"/>
      <c r="BS13" s="408"/>
      <c r="BT13" s="408"/>
      <c r="BU13" s="409"/>
      <c r="BV13" s="407">
        <v>-1703370</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4.9000000000000004</v>
      </c>
      <c r="CU13" s="405"/>
      <c r="CV13" s="405"/>
      <c r="CW13" s="405"/>
      <c r="CX13" s="405"/>
      <c r="CY13" s="405"/>
      <c r="CZ13" s="405"/>
      <c r="DA13" s="406"/>
      <c r="DB13" s="404">
        <v>4.3</v>
      </c>
      <c r="DC13" s="405"/>
      <c r="DD13" s="405"/>
      <c r="DE13" s="405"/>
      <c r="DF13" s="405"/>
      <c r="DG13" s="405"/>
      <c r="DH13" s="405"/>
      <c r="DI13" s="406"/>
    </row>
    <row r="14" spans="1:119" ht="18.75" customHeight="1" thickBot="1" x14ac:dyDescent="0.25">
      <c r="A14" s="169"/>
      <c r="B14" s="470"/>
      <c r="C14" s="471"/>
      <c r="D14" s="471"/>
      <c r="E14" s="471"/>
      <c r="F14" s="471"/>
      <c r="G14" s="471"/>
      <c r="H14" s="471"/>
      <c r="I14" s="471"/>
      <c r="J14" s="471"/>
      <c r="K14" s="472"/>
      <c r="L14" s="488" t="s">
        <v>135</v>
      </c>
      <c r="M14" s="489"/>
      <c r="N14" s="489"/>
      <c r="O14" s="489"/>
      <c r="P14" s="489"/>
      <c r="Q14" s="490"/>
      <c r="R14" s="491">
        <v>73068</v>
      </c>
      <c r="S14" s="492"/>
      <c r="T14" s="492"/>
      <c r="U14" s="492"/>
      <c r="V14" s="493"/>
      <c r="W14" s="397"/>
      <c r="X14" s="398"/>
      <c r="Y14" s="398"/>
      <c r="Z14" s="398"/>
      <c r="AA14" s="398"/>
      <c r="AB14" s="387"/>
      <c r="AC14" s="494">
        <v>5.8</v>
      </c>
      <c r="AD14" s="495"/>
      <c r="AE14" s="495"/>
      <c r="AF14" s="495"/>
      <c r="AG14" s="496"/>
      <c r="AH14" s="494">
        <v>6.7</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2">
      <c r="A15" s="169"/>
      <c r="B15" s="470"/>
      <c r="C15" s="471"/>
      <c r="D15" s="471"/>
      <c r="E15" s="471"/>
      <c r="F15" s="471"/>
      <c r="G15" s="471"/>
      <c r="H15" s="471"/>
      <c r="I15" s="471"/>
      <c r="J15" s="471"/>
      <c r="K15" s="472"/>
      <c r="L15" s="178"/>
      <c r="M15" s="498" t="s">
        <v>130</v>
      </c>
      <c r="N15" s="499"/>
      <c r="O15" s="499"/>
      <c r="P15" s="499"/>
      <c r="Q15" s="500"/>
      <c r="R15" s="491">
        <v>71907</v>
      </c>
      <c r="S15" s="492"/>
      <c r="T15" s="492"/>
      <c r="U15" s="492"/>
      <c r="V15" s="493"/>
      <c r="W15" s="423" t="s">
        <v>137</v>
      </c>
      <c r="X15" s="424"/>
      <c r="Y15" s="424"/>
      <c r="Z15" s="424"/>
      <c r="AA15" s="424"/>
      <c r="AB15" s="414"/>
      <c r="AC15" s="458">
        <v>9851</v>
      </c>
      <c r="AD15" s="459"/>
      <c r="AE15" s="459"/>
      <c r="AF15" s="459"/>
      <c r="AG15" s="501"/>
      <c r="AH15" s="458">
        <v>10546</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10734150</v>
      </c>
      <c r="BO15" s="371"/>
      <c r="BP15" s="371"/>
      <c r="BQ15" s="371"/>
      <c r="BR15" s="371"/>
      <c r="BS15" s="371"/>
      <c r="BT15" s="371"/>
      <c r="BU15" s="372"/>
      <c r="BV15" s="370">
        <v>10691482</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28</v>
      </c>
      <c r="AD16" s="495"/>
      <c r="AE16" s="495"/>
      <c r="AF16" s="495"/>
      <c r="AG16" s="496"/>
      <c r="AH16" s="494">
        <v>28.4</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19171359</v>
      </c>
      <c r="BO16" s="408"/>
      <c r="BP16" s="408"/>
      <c r="BQ16" s="408"/>
      <c r="BR16" s="408"/>
      <c r="BS16" s="408"/>
      <c r="BT16" s="408"/>
      <c r="BU16" s="409"/>
      <c r="BV16" s="407">
        <v>18828448</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5">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23328</v>
      </c>
      <c r="AD17" s="459"/>
      <c r="AE17" s="459"/>
      <c r="AF17" s="459"/>
      <c r="AG17" s="501"/>
      <c r="AH17" s="458">
        <v>24053</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13550016</v>
      </c>
      <c r="BO17" s="408"/>
      <c r="BP17" s="408"/>
      <c r="BQ17" s="408"/>
      <c r="BR17" s="408"/>
      <c r="BS17" s="408"/>
      <c r="BT17" s="408"/>
      <c r="BU17" s="409"/>
      <c r="BV17" s="407">
        <v>13472731</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5">
      <c r="A18" s="169"/>
      <c r="B18" s="529" t="s">
        <v>147</v>
      </c>
      <c r="C18" s="450"/>
      <c r="D18" s="450"/>
      <c r="E18" s="530"/>
      <c r="F18" s="530"/>
      <c r="G18" s="530"/>
      <c r="H18" s="530"/>
      <c r="I18" s="530"/>
      <c r="J18" s="530"/>
      <c r="K18" s="530"/>
      <c r="L18" s="531">
        <v>240.27</v>
      </c>
      <c r="M18" s="531"/>
      <c r="N18" s="531"/>
      <c r="O18" s="531"/>
      <c r="P18" s="531"/>
      <c r="Q18" s="531"/>
      <c r="R18" s="532"/>
      <c r="S18" s="532"/>
      <c r="T18" s="532"/>
      <c r="U18" s="532"/>
      <c r="V18" s="533"/>
      <c r="W18" s="425"/>
      <c r="X18" s="426"/>
      <c r="Y18" s="426"/>
      <c r="Z18" s="426"/>
      <c r="AA18" s="426"/>
      <c r="AB18" s="417"/>
      <c r="AC18" s="534">
        <v>66.2</v>
      </c>
      <c r="AD18" s="535"/>
      <c r="AE18" s="535"/>
      <c r="AF18" s="535"/>
      <c r="AG18" s="536"/>
      <c r="AH18" s="534">
        <v>64.900000000000006</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22225933</v>
      </c>
      <c r="BO18" s="408"/>
      <c r="BP18" s="408"/>
      <c r="BQ18" s="408"/>
      <c r="BR18" s="408"/>
      <c r="BS18" s="408"/>
      <c r="BT18" s="408"/>
      <c r="BU18" s="409"/>
      <c r="BV18" s="407">
        <v>21270391</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5">
      <c r="A19" s="169"/>
      <c r="B19" s="529" t="s">
        <v>149</v>
      </c>
      <c r="C19" s="450"/>
      <c r="D19" s="450"/>
      <c r="E19" s="530"/>
      <c r="F19" s="530"/>
      <c r="G19" s="530"/>
      <c r="H19" s="530"/>
      <c r="I19" s="530"/>
      <c r="J19" s="530"/>
      <c r="K19" s="530"/>
      <c r="L19" s="538">
        <v>310</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28822009</v>
      </c>
      <c r="BO19" s="408"/>
      <c r="BP19" s="408"/>
      <c r="BQ19" s="408"/>
      <c r="BR19" s="408"/>
      <c r="BS19" s="408"/>
      <c r="BT19" s="408"/>
      <c r="BU19" s="409"/>
      <c r="BV19" s="407">
        <v>27387825</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5">
      <c r="A20" s="169"/>
      <c r="B20" s="529" t="s">
        <v>151</v>
      </c>
      <c r="C20" s="450"/>
      <c r="D20" s="450"/>
      <c r="E20" s="530"/>
      <c r="F20" s="530"/>
      <c r="G20" s="530"/>
      <c r="H20" s="530"/>
      <c r="I20" s="530"/>
      <c r="J20" s="530"/>
      <c r="K20" s="530"/>
      <c r="L20" s="538">
        <v>29114</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5">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2">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29712816</v>
      </c>
      <c r="BO22" s="371"/>
      <c r="BP22" s="371"/>
      <c r="BQ22" s="371"/>
      <c r="BR22" s="371"/>
      <c r="BS22" s="371"/>
      <c r="BT22" s="371"/>
      <c r="BU22" s="372"/>
      <c r="BV22" s="370">
        <v>30463905</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2">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17107134</v>
      </c>
      <c r="BO23" s="408"/>
      <c r="BP23" s="408"/>
      <c r="BQ23" s="408"/>
      <c r="BR23" s="408"/>
      <c r="BS23" s="408"/>
      <c r="BT23" s="408"/>
      <c r="BU23" s="409"/>
      <c r="BV23" s="407">
        <v>18139949</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5">
      <c r="A24" s="169"/>
      <c r="B24" s="578"/>
      <c r="C24" s="554"/>
      <c r="D24" s="555"/>
      <c r="E24" s="457" t="s">
        <v>161</v>
      </c>
      <c r="F24" s="437"/>
      <c r="G24" s="437"/>
      <c r="H24" s="437"/>
      <c r="I24" s="437"/>
      <c r="J24" s="437"/>
      <c r="K24" s="438"/>
      <c r="L24" s="458">
        <v>1</v>
      </c>
      <c r="M24" s="459"/>
      <c r="N24" s="459"/>
      <c r="O24" s="459"/>
      <c r="P24" s="501"/>
      <c r="Q24" s="458">
        <v>8250</v>
      </c>
      <c r="R24" s="459"/>
      <c r="S24" s="459"/>
      <c r="T24" s="459"/>
      <c r="U24" s="459"/>
      <c r="V24" s="501"/>
      <c r="W24" s="553"/>
      <c r="X24" s="554"/>
      <c r="Y24" s="555"/>
      <c r="Z24" s="457" t="s">
        <v>162</v>
      </c>
      <c r="AA24" s="437"/>
      <c r="AB24" s="437"/>
      <c r="AC24" s="437"/>
      <c r="AD24" s="437"/>
      <c r="AE24" s="437"/>
      <c r="AF24" s="437"/>
      <c r="AG24" s="438"/>
      <c r="AH24" s="458">
        <v>611</v>
      </c>
      <c r="AI24" s="459"/>
      <c r="AJ24" s="459"/>
      <c r="AK24" s="459"/>
      <c r="AL24" s="501"/>
      <c r="AM24" s="458">
        <v>1976585</v>
      </c>
      <c r="AN24" s="459"/>
      <c r="AO24" s="459"/>
      <c r="AP24" s="459"/>
      <c r="AQ24" s="459"/>
      <c r="AR24" s="501"/>
      <c r="AS24" s="458">
        <v>3235</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17575374</v>
      </c>
      <c r="BO24" s="408"/>
      <c r="BP24" s="408"/>
      <c r="BQ24" s="408"/>
      <c r="BR24" s="408"/>
      <c r="BS24" s="408"/>
      <c r="BT24" s="408"/>
      <c r="BU24" s="409"/>
      <c r="BV24" s="407">
        <v>16973395</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2">
      <c r="A25" s="169"/>
      <c r="B25" s="578"/>
      <c r="C25" s="554"/>
      <c r="D25" s="555"/>
      <c r="E25" s="457" t="s">
        <v>164</v>
      </c>
      <c r="F25" s="437"/>
      <c r="G25" s="437"/>
      <c r="H25" s="437"/>
      <c r="I25" s="437"/>
      <c r="J25" s="437"/>
      <c r="K25" s="438"/>
      <c r="L25" s="458">
        <v>1</v>
      </c>
      <c r="M25" s="459"/>
      <c r="N25" s="459"/>
      <c r="O25" s="459"/>
      <c r="P25" s="501"/>
      <c r="Q25" s="458">
        <v>7350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2931606</v>
      </c>
      <c r="BO25" s="371"/>
      <c r="BP25" s="371"/>
      <c r="BQ25" s="371"/>
      <c r="BR25" s="371"/>
      <c r="BS25" s="371"/>
      <c r="BT25" s="371"/>
      <c r="BU25" s="372"/>
      <c r="BV25" s="370">
        <v>2924865</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2">
      <c r="A26" s="169"/>
      <c r="B26" s="578"/>
      <c r="C26" s="554"/>
      <c r="D26" s="555"/>
      <c r="E26" s="457" t="s">
        <v>167</v>
      </c>
      <c r="F26" s="437"/>
      <c r="G26" s="437"/>
      <c r="H26" s="437"/>
      <c r="I26" s="437"/>
      <c r="J26" s="437"/>
      <c r="K26" s="438"/>
      <c r="L26" s="458">
        <v>1</v>
      </c>
      <c r="M26" s="459"/>
      <c r="N26" s="459"/>
      <c r="O26" s="459"/>
      <c r="P26" s="501"/>
      <c r="Q26" s="458">
        <v>6650</v>
      </c>
      <c r="R26" s="459"/>
      <c r="S26" s="459"/>
      <c r="T26" s="459"/>
      <c r="U26" s="459"/>
      <c r="V26" s="501"/>
      <c r="W26" s="553"/>
      <c r="X26" s="554"/>
      <c r="Y26" s="555"/>
      <c r="Z26" s="457" t="s">
        <v>168</v>
      </c>
      <c r="AA26" s="559"/>
      <c r="AB26" s="559"/>
      <c r="AC26" s="559"/>
      <c r="AD26" s="559"/>
      <c r="AE26" s="559"/>
      <c r="AF26" s="559"/>
      <c r="AG26" s="560"/>
      <c r="AH26" s="458">
        <v>14</v>
      </c>
      <c r="AI26" s="459"/>
      <c r="AJ26" s="459"/>
      <c r="AK26" s="459"/>
      <c r="AL26" s="501"/>
      <c r="AM26" s="458">
        <v>48048</v>
      </c>
      <c r="AN26" s="459"/>
      <c r="AO26" s="459"/>
      <c r="AP26" s="459"/>
      <c r="AQ26" s="459"/>
      <c r="AR26" s="501"/>
      <c r="AS26" s="458">
        <v>3432</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5">
      <c r="A27" s="169"/>
      <c r="B27" s="578"/>
      <c r="C27" s="554"/>
      <c r="D27" s="555"/>
      <c r="E27" s="457" t="s">
        <v>170</v>
      </c>
      <c r="F27" s="437"/>
      <c r="G27" s="437"/>
      <c r="H27" s="437"/>
      <c r="I27" s="437"/>
      <c r="J27" s="437"/>
      <c r="K27" s="438"/>
      <c r="L27" s="458">
        <v>1</v>
      </c>
      <c r="M27" s="459"/>
      <c r="N27" s="459"/>
      <c r="O27" s="459"/>
      <c r="P27" s="501"/>
      <c r="Q27" s="458">
        <v>4350</v>
      </c>
      <c r="R27" s="459"/>
      <c r="S27" s="459"/>
      <c r="T27" s="459"/>
      <c r="U27" s="459"/>
      <c r="V27" s="501"/>
      <c r="W27" s="553"/>
      <c r="X27" s="554"/>
      <c r="Y27" s="555"/>
      <c r="Z27" s="457" t="s">
        <v>171</v>
      </c>
      <c r="AA27" s="437"/>
      <c r="AB27" s="437"/>
      <c r="AC27" s="437"/>
      <c r="AD27" s="437"/>
      <c r="AE27" s="437"/>
      <c r="AF27" s="437"/>
      <c r="AG27" s="438"/>
      <c r="AH27" s="458">
        <v>30</v>
      </c>
      <c r="AI27" s="459"/>
      <c r="AJ27" s="459"/>
      <c r="AK27" s="459"/>
      <c r="AL27" s="501"/>
      <c r="AM27" s="458">
        <v>107400</v>
      </c>
      <c r="AN27" s="459"/>
      <c r="AO27" s="459"/>
      <c r="AP27" s="459"/>
      <c r="AQ27" s="459"/>
      <c r="AR27" s="501"/>
      <c r="AS27" s="458">
        <v>3580</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1184000</v>
      </c>
      <c r="BO27" s="527"/>
      <c r="BP27" s="527"/>
      <c r="BQ27" s="527"/>
      <c r="BR27" s="527"/>
      <c r="BS27" s="527"/>
      <c r="BT27" s="527"/>
      <c r="BU27" s="528"/>
      <c r="BV27" s="526">
        <v>1184000</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2">
      <c r="A28" s="169"/>
      <c r="B28" s="578"/>
      <c r="C28" s="554"/>
      <c r="D28" s="555"/>
      <c r="E28" s="457" t="s">
        <v>173</v>
      </c>
      <c r="F28" s="437"/>
      <c r="G28" s="437"/>
      <c r="H28" s="437"/>
      <c r="I28" s="437"/>
      <c r="J28" s="437"/>
      <c r="K28" s="438"/>
      <c r="L28" s="458">
        <v>1</v>
      </c>
      <c r="M28" s="459"/>
      <c r="N28" s="459"/>
      <c r="O28" s="459"/>
      <c r="P28" s="501"/>
      <c r="Q28" s="458">
        <v>3900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5573825</v>
      </c>
      <c r="BO28" s="371"/>
      <c r="BP28" s="371"/>
      <c r="BQ28" s="371"/>
      <c r="BR28" s="371"/>
      <c r="BS28" s="371"/>
      <c r="BT28" s="371"/>
      <c r="BU28" s="372"/>
      <c r="BV28" s="370">
        <v>5853234</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2">
      <c r="A29" s="169"/>
      <c r="B29" s="578"/>
      <c r="C29" s="554"/>
      <c r="D29" s="555"/>
      <c r="E29" s="457" t="s">
        <v>176</v>
      </c>
      <c r="F29" s="437"/>
      <c r="G29" s="437"/>
      <c r="H29" s="437"/>
      <c r="I29" s="437"/>
      <c r="J29" s="437"/>
      <c r="K29" s="438"/>
      <c r="L29" s="458">
        <v>16</v>
      </c>
      <c r="M29" s="459"/>
      <c r="N29" s="459"/>
      <c r="O29" s="459"/>
      <c r="P29" s="501"/>
      <c r="Q29" s="458">
        <v>3600</v>
      </c>
      <c r="R29" s="459"/>
      <c r="S29" s="459"/>
      <c r="T29" s="459"/>
      <c r="U29" s="459"/>
      <c r="V29" s="501"/>
      <c r="W29" s="556"/>
      <c r="X29" s="557"/>
      <c r="Y29" s="558"/>
      <c r="Z29" s="457" t="s">
        <v>177</v>
      </c>
      <c r="AA29" s="437"/>
      <c r="AB29" s="437"/>
      <c r="AC29" s="437"/>
      <c r="AD29" s="437"/>
      <c r="AE29" s="437"/>
      <c r="AF29" s="437"/>
      <c r="AG29" s="438"/>
      <c r="AH29" s="458">
        <v>641</v>
      </c>
      <c r="AI29" s="459"/>
      <c r="AJ29" s="459"/>
      <c r="AK29" s="459"/>
      <c r="AL29" s="501"/>
      <c r="AM29" s="458">
        <v>2083985</v>
      </c>
      <c r="AN29" s="459"/>
      <c r="AO29" s="459"/>
      <c r="AP29" s="459"/>
      <c r="AQ29" s="459"/>
      <c r="AR29" s="501"/>
      <c r="AS29" s="458">
        <v>3251</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1733507</v>
      </c>
      <c r="BO29" s="408"/>
      <c r="BP29" s="408"/>
      <c r="BQ29" s="408"/>
      <c r="BR29" s="408"/>
      <c r="BS29" s="408"/>
      <c r="BT29" s="408"/>
      <c r="BU29" s="409"/>
      <c r="BV29" s="407">
        <v>1632872</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5">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98.4</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6430032</v>
      </c>
      <c r="BO30" s="527"/>
      <c r="BP30" s="527"/>
      <c r="BQ30" s="527"/>
      <c r="BR30" s="527"/>
      <c r="BS30" s="527"/>
      <c r="BT30" s="527"/>
      <c r="BU30" s="528"/>
      <c r="BV30" s="526">
        <v>5891779</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2">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2">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69"/>
      <c r="AM34" s="597">
        <f>IF(AO34="","",MAX(C34:D43,U34:V43)+1)</f>
        <v>5</v>
      </c>
      <c r="AN34" s="597"/>
      <c r="AO34" s="598" t="str">
        <f>IF('各会計、関係団体の財政状況及び健全化判断比率'!B31="","",'各会計、関係団体の財政状況及び健全化判断比率'!B31)</f>
        <v>渋川市水道事業会計</v>
      </c>
      <c r="AP34" s="598"/>
      <c r="AQ34" s="598"/>
      <c r="AR34" s="598"/>
      <c r="AS34" s="598"/>
      <c r="AT34" s="598"/>
      <c r="AU34" s="598"/>
      <c r="AV34" s="598"/>
      <c r="AW34" s="598"/>
      <c r="AX34" s="598"/>
      <c r="AY34" s="598"/>
      <c r="AZ34" s="598"/>
      <c r="BA34" s="598"/>
      <c r="BB34" s="598"/>
      <c r="BC34" s="598"/>
      <c r="BD34" s="169"/>
      <c r="BE34" s="597">
        <f>IF(BG34="","",MAX(C34:D43,U34:V43,AM34:AN43)+1)</f>
        <v>7</v>
      </c>
      <c r="BF34" s="597"/>
      <c r="BG34" s="598" t="str">
        <f>IF('各会計、関係団体の財政状況及び健全化判断比率'!B33="","",'各会計、関係団体の財政状況及び健全化判断比率'!B33)</f>
        <v>農産物直売事業特別会計</v>
      </c>
      <c r="BH34" s="598"/>
      <c r="BI34" s="598"/>
      <c r="BJ34" s="598"/>
      <c r="BK34" s="598"/>
      <c r="BL34" s="598"/>
      <c r="BM34" s="598"/>
      <c r="BN34" s="598"/>
      <c r="BO34" s="598"/>
      <c r="BP34" s="598"/>
      <c r="BQ34" s="598"/>
      <c r="BR34" s="598"/>
      <c r="BS34" s="598"/>
      <c r="BT34" s="598"/>
      <c r="BU34" s="598"/>
      <c r="BV34" s="169"/>
      <c r="BW34" s="597">
        <f>IF(BY34="","",MAX(C34:D43,U34:V43,AM34:AN43,BE34:BF43)+1)</f>
        <v>11</v>
      </c>
      <c r="BX34" s="597"/>
      <c r="BY34" s="598" t="str">
        <f>IF('各会計、関係団体の財政状況及び健全化判断比率'!B68="","",'各会計、関係団体の財政状況及び健全化判断比率'!B68)</f>
        <v>渋川地区広域市町村圏振興整備組合</v>
      </c>
      <c r="BZ34" s="598"/>
      <c r="CA34" s="598"/>
      <c r="CB34" s="598"/>
      <c r="CC34" s="598"/>
      <c r="CD34" s="598"/>
      <c r="CE34" s="598"/>
      <c r="CF34" s="598"/>
      <c r="CG34" s="598"/>
      <c r="CH34" s="598"/>
      <c r="CI34" s="598"/>
      <c r="CJ34" s="598"/>
      <c r="CK34" s="598"/>
      <c r="CL34" s="598"/>
      <c r="CM34" s="598"/>
      <c r="CN34" s="169"/>
      <c r="CO34" s="597">
        <f>IF(CQ34="","",MAX(C34:D43,U34:V43,AM34:AN43,BE34:BF43,BW34:BX43)+1)</f>
        <v>17</v>
      </c>
      <c r="CP34" s="597"/>
      <c r="CQ34" s="598" t="str">
        <f>IF('各会計、関係団体の財政状況及び健全化判断比率'!BS7="","",'各会計、関係団体の財政状況及び健全化判断比率'!BS7)</f>
        <v>渋川市まちづくり財団</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2">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後期高齢者医療特別会計</v>
      </c>
      <c r="X35" s="598"/>
      <c r="Y35" s="598"/>
      <c r="Z35" s="598"/>
      <c r="AA35" s="598"/>
      <c r="AB35" s="598"/>
      <c r="AC35" s="598"/>
      <c r="AD35" s="598"/>
      <c r="AE35" s="598"/>
      <c r="AF35" s="598"/>
      <c r="AG35" s="598"/>
      <c r="AH35" s="598"/>
      <c r="AI35" s="598"/>
      <c r="AJ35" s="598"/>
      <c r="AK35" s="598"/>
      <c r="AL35" s="169"/>
      <c r="AM35" s="597">
        <f t="shared" ref="AM35:AM43" si="0">IF(AO35="","",AM34+1)</f>
        <v>6</v>
      </c>
      <c r="AN35" s="597"/>
      <c r="AO35" s="598" t="str">
        <f>IF('各会計、関係団体の財政状況及び健全化判断比率'!B32="","",'各会計、関係団体の財政状況及び健全化判断比率'!B32)</f>
        <v>渋川市下水道事業等会計</v>
      </c>
      <c r="AP35" s="598"/>
      <c r="AQ35" s="598"/>
      <c r="AR35" s="598"/>
      <c r="AS35" s="598"/>
      <c r="AT35" s="598"/>
      <c r="AU35" s="598"/>
      <c r="AV35" s="598"/>
      <c r="AW35" s="598"/>
      <c r="AX35" s="598"/>
      <c r="AY35" s="598"/>
      <c r="AZ35" s="598"/>
      <c r="BA35" s="598"/>
      <c r="BB35" s="598"/>
      <c r="BC35" s="598"/>
      <c r="BD35" s="169"/>
      <c r="BE35" s="597">
        <f t="shared" ref="BE35:BE43" si="1">IF(BG35="","",BE34+1)</f>
        <v>8</v>
      </c>
      <c r="BF35" s="597"/>
      <c r="BG35" s="598" t="str">
        <f>IF('各会計、関係団体の財政状況及び健全化判断比率'!B34="","",'各会計、関係団体の財政状況及び健全化判断比率'!B34)</f>
        <v>伊香保温泉観光施設事業特別会計</v>
      </c>
      <c r="BH35" s="598"/>
      <c r="BI35" s="598"/>
      <c r="BJ35" s="598"/>
      <c r="BK35" s="598"/>
      <c r="BL35" s="598"/>
      <c r="BM35" s="598"/>
      <c r="BN35" s="598"/>
      <c r="BO35" s="598"/>
      <c r="BP35" s="598"/>
      <c r="BQ35" s="598"/>
      <c r="BR35" s="598"/>
      <c r="BS35" s="598"/>
      <c r="BT35" s="598"/>
      <c r="BU35" s="598"/>
      <c r="BV35" s="169"/>
      <c r="BW35" s="597">
        <f t="shared" ref="BW35:BW43" si="2">IF(BY35="","",BW34+1)</f>
        <v>12</v>
      </c>
      <c r="BX35" s="597"/>
      <c r="BY35" s="598" t="str">
        <f>IF('各会計、関係団体の財政状況及び健全化判断比率'!B69="","",'各会計、関係団体の財政状況及び健全化判断比率'!B69)</f>
        <v>烏帽子山植林組合</v>
      </c>
      <c r="BZ35" s="598"/>
      <c r="CA35" s="598"/>
      <c r="CB35" s="598"/>
      <c r="CC35" s="598"/>
      <c r="CD35" s="598"/>
      <c r="CE35" s="598"/>
      <c r="CF35" s="598"/>
      <c r="CG35" s="598"/>
      <c r="CH35" s="598"/>
      <c r="CI35" s="598"/>
      <c r="CJ35" s="598"/>
      <c r="CK35" s="598"/>
      <c r="CL35" s="598"/>
      <c r="CM35" s="598"/>
      <c r="CN35" s="169"/>
      <c r="CO35" s="597">
        <f t="shared" ref="CO35:CO43" si="3">IF(CQ35="","",CO34+1)</f>
        <v>18</v>
      </c>
      <c r="CP35" s="597"/>
      <c r="CQ35" s="598" t="str">
        <f>IF('各会計、関係団体の財政状況及び健全化判断比率'!BS8="","",'各会計、関係団体の財政状況及び健全化判断比率'!BS8)</f>
        <v>渋川市土地開発公社</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v>
      </c>
      <c r="DH35" s="599"/>
      <c r="DI35" s="196"/>
    </row>
    <row r="36" spans="1:113" ht="32.25" customHeight="1" x14ac:dyDescent="0.2">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介護保険特別会計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f t="shared" si="1"/>
        <v>9</v>
      </c>
      <c r="BF36" s="597"/>
      <c r="BG36" s="598" t="str">
        <f>IF('各会計、関係団体の財政状況及び健全化判断比率'!B35="","",'各会計、関係団体の財政状況及び健全化判断比率'!B35)</f>
        <v>小野上温泉事業特別会計</v>
      </c>
      <c r="BH36" s="598"/>
      <c r="BI36" s="598"/>
      <c r="BJ36" s="598"/>
      <c r="BK36" s="598"/>
      <c r="BL36" s="598"/>
      <c r="BM36" s="598"/>
      <c r="BN36" s="598"/>
      <c r="BO36" s="598"/>
      <c r="BP36" s="598"/>
      <c r="BQ36" s="598"/>
      <c r="BR36" s="598"/>
      <c r="BS36" s="598"/>
      <c r="BT36" s="598"/>
      <c r="BU36" s="598"/>
      <c r="BV36" s="169"/>
      <c r="BW36" s="597">
        <f t="shared" si="2"/>
        <v>13</v>
      </c>
      <c r="BX36" s="597"/>
      <c r="BY36" s="598" t="str">
        <f>IF('各会計、関係団体の財政状況及び健全化判断比率'!B70="","",'各会計、関係団体の財政状況及び健全化判断比率'!B70)</f>
        <v>群馬県市町村総合事務組合</v>
      </c>
      <c r="BZ36" s="598"/>
      <c r="CA36" s="598"/>
      <c r="CB36" s="598"/>
      <c r="CC36" s="598"/>
      <c r="CD36" s="598"/>
      <c r="CE36" s="598"/>
      <c r="CF36" s="598"/>
      <c r="CG36" s="598"/>
      <c r="CH36" s="598"/>
      <c r="CI36" s="598"/>
      <c r="CJ36" s="598"/>
      <c r="CK36" s="598"/>
      <c r="CL36" s="598"/>
      <c r="CM36" s="598"/>
      <c r="CN36" s="169"/>
      <c r="CO36" s="597">
        <f t="shared" si="3"/>
        <v>19</v>
      </c>
      <c r="CP36" s="597"/>
      <c r="CQ36" s="598" t="str">
        <f>IF('各会計、関係団体の財政状況及び健全化判断比率'!BS9="","",'各会計、関係団体の財政状況及び健全化判断比率'!BS9)</f>
        <v>子持産業振興</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2">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f t="shared" si="1"/>
        <v>10</v>
      </c>
      <c r="BF37" s="597"/>
      <c r="BG37" s="598" t="str">
        <f>IF('各会計、関係団体の財政状況及び健全化判断比率'!B36="","",'各会計、関係団体の財政状況及び健全化判断比率'!B36)</f>
        <v>交流促進センター事業特別会計</v>
      </c>
      <c r="BH37" s="598"/>
      <c r="BI37" s="598"/>
      <c r="BJ37" s="598"/>
      <c r="BK37" s="598"/>
      <c r="BL37" s="598"/>
      <c r="BM37" s="598"/>
      <c r="BN37" s="598"/>
      <c r="BO37" s="598"/>
      <c r="BP37" s="598"/>
      <c r="BQ37" s="598"/>
      <c r="BR37" s="598"/>
      <c r="BS37" s="598"/>
      <c r="BT37" s="598"/>
      <c r="BU37" s="598"/>
      <c r="BV37" s="169"/>
      <c r="BW37" s="597">
        <f t="shared" si="2"/>
        <v>14</v>
      </c>
      <c r="BX37" s="597"/>
      <c r="BY37" s="598" t="str">
        <f>IF('各会計、関係団体の財政状況及び健全化判断比率'!B71="","",'各会計、関係団体の財政状況及び健全化判断比率'!B71)</f>
        <v>群馬県後期高齢者医療広域連合（一般会計）</v>
      </c>
      <c r="BZ37" s="598"/>
      <c r="CA37" s="598"/>
      <c r="CB37" s="598"/>
      <c r="CC37" s="598"/>
      <c r="CD37" s="598"/>
      <c r="CE37" s="598"/>
      <c r="CF37" s="598"/>
      <c r="CG37" s="598"/>
      <c r="CH37" s="598"/>
      <c r="CI37" s="598"/>
      <c r="CJ37" s="598"/>
      <c r="CK37" s="598"/>
      <c r="CL37" s="598"/>
      <c r="CM37" s="598"/>
      <c r="CN37" s="169"/>
      <c r="CO37" s="597">
        <f t="shared" si="3"/>
        <v>20</v>
      </c>
      <c r="CP37" s="597"/>
      <c r="CQ37" s="598" t="str">
        <f>IF('各会計、関係団体の財政状況及び健全化判断比率'!BS10="","",'各会計、関係団体の財政状況及び健全化判断比率'!BS10)</f>
        <v>渋川広域森林組合</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v>
      </c>
      <c r="DH37" s="599"/>
      <c r="DI37" s="196"/>
    </row>
    <row r="38" spans="1:113" ht="32.25" customHeight="1" x14ac:dyDescent="0.2">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f t="shared" si="2"/>
        <v>15</v>
      </c>
      <c r="BX38" s="597"/>
      <c r="BY38" s="598" t="str">
        <f>IF('各会計、関係団体の財政状況及び健全化判断比率'!B72="","",'各会計、関係団体の財政状況及び健全化判断比率'!B72)</f>
        <v>群馬県後期高齢者医療広域連合（後期高齢者医療特別会計）</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2">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f t="shared" si="2"/>
        <v>16</v>
      </c>
      <c r="BX39" s="597"/>
      <c r="BY39" s="598" t="str">
        <f>IF('各会計、関係団体の財政状況及び健全化判断比率'!B73="","",'各会計、関係団体の財政状況及び健全化判断比率'!B73)</f>
        <v>群馬県市町村会館管理組合</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2">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2">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2">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2">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2">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2">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2">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2">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2">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2">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2">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2"/>
    <row r="55" spans="5:113" x14ac:dyDescent="0.2"/>
    <row r="56" spans="5:113" x14ac:dyDescent="0.2"/>
  </sheetData>
  <sheetProtection algorithmName="SHA-512" hashValue="36veLaG3JeaJbyRLtRHqyggFddoC8Tn5hnRqPFBhsbEdf10NxBNCmwPe4WL3yVFHIqbxtFrHDvNDXOJPsjjTvw==" saltValue="os/7vf1rIo3paaMoqguMU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8" scale="80"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x14ac:dyDescent="0.2">
      <c r="A34" s="22"/>
      <c r="B34" s="31"/>
      <c r="C34" s="1153" t="s">
        <v>538</v>
      </c>
      <c r="D34" s="1153"/>
      <c r="E34" s="1154"/>
      <c r="F34" s="32">
        <v>8.1300000000000008</v>
      </c>
      <c r="G34" s="33">
        <v>10.69</v>
      </c>
      <c r="H34" s="33">
        <v>7.42</v>
      </c>
      <c r="I34" s="33">
        <v>6.74</v>
      </c>
      <c r="J34" s="34">
        <v>6.66</v>
      </c>
      <c r="K34" s="22"/>
      <c r="L34" s="22"/>
      <c r="M34" s="22"/>
      <c r="N34" s="22"/>
      <c r="O34" s="22"/>
      <c r="P34" s="22"/>
    </row>
    <row r="35" spans="1:16" ht="39" customHeight="1" x14ac:dyDescent="0.2">
      <c r="A35" s="22"/>
      <c r="B35" s="35"/>
      <c r="C35" s="1147" t="s">
        <v>539</v>
      </c>
      <c r="D35" s="1148"/>
      <c r="E35" s="1149"/>
      <c r="F35" s="36">
        <v>3.96</v>
      </c>
      <c r="G35" s="37">
        <v>3.43</v>
      </c>
      <c r="H35" s="37">
        <v>2.4700000000000002</v>
      </c>
      <c r="I35" s="37">
        <v>2.59</v>
      </c>
      <c r="J35" s="38">
        <v>3.52</v>
      </c>
      <c r="K35" s="22"/>
      <c r="L35" s="22"/>
      <c r="M35" s="22"/>
      <c r="N35" s="22"/>
      <c r="O35" s="22"/>
      <c r="P35" s="22"/>
    </row>
    <row r="36" spans="1:16" ht="39" customHeight="1" x14ac:dyDescent="0.2">
      <c r="A36" s="22"/>
      <c r="B36" s="35"/>
      <c r="C36" s="1147" t="s">
        <v>540</v>
      </c>
      <c r="D36" s="1148"/>
      <c r="E36" s="1149"/>
      <c r="F36" s="36">
        <v>1.5</v>
      </c>
      <c r="G36" s="37">
        <v>1.25</v>
      </c>
      <c r="H36" s="37">
        <v>1.7</v>
      </c>
      <c r="I36" s="37">
        <v>2.14</v>
      </c>
      <c r="J36" s="38">
        <v>2.41</v>
      </c>
      <c r="K36" s="22"/>
      <c r="L36" s="22"/>
      <c r="M36" s="22"/>
      <c r="N36" s="22"/>
      <c r="O36" s="22"/>
      <c r="P36" s="22"/>
    </row>
    <row r="37" spans="1:16" ht="39" customHeight="1" x14ac:dyDescent="0.2">
      <c r="A37" s="22"/>
      <c r="B37" s="35"/>
      <c r="C37" s="1147" t="s">
        <v>541</v>
      </c>
      <c r="D37" s="1148"/>
      <c r="E37" s="1149"/>
      <c r="F37" s="36">
        <v>1.1499999999999999</v>
      </c>
      <c r="G37" s="37">
        <v>1.44</v>
      </c>
      <c r="H37" s="37">
        <v>1.5</v>
      </c>
      <c r="I37" s="37">
        <v>1.51</v>
      </c>
      <c r="J37" s="38">
        <v>1.0900000000000001</v>
      </c>
      <c r="K37" s="22"/>
      <c r="L37" s="22"/>
      <c r="M37" s="22"/>
      <c r="N37" s="22"/>
      <c r="O37" s="22"/>
      <c r="P37" s="22"/>
    </row>
    <row r="38" spans="1:16" ht="39" customHeight="1" x14ac:dyDescent="0.2">
      <c r="A38" s="22"/>
      <c r="B38" s="35"/>
      <c r="C38" s="1147" t="s">
        <v>542</v>
      </c>
      <c r="D38" s="1148"/>
      <c r="E38" s="1149"/>
      <c r="F38" s="36">
        <v>0.03</v>
      </c>
      <c r="G38" s="37">
        <v>0.1</v>
      </c>
      <c r="H38" s="37">
        <v>0.2</v>
      </c>
      <c r="I38" s="37">
        <v>0.19</v>
      </c>
      <c r="J38" s="38">
        <v>0.31</v>
      </c>
      <c r="K38" s="22"/>
      <c r="L38" s="22"/>
      <c r="M38" s="22"/>
      <c r="N38" s="22"/>
      <c r="O38" s="22"/>
      <c r="P38" s="22"/>
    </row>
    <row r="39" spans="1:16" ht="39" customHeight="1" x14ac:dyDescent="0.2">
      <c r="A39" s="22"/>
      <c r="B39" s="35"/>
      <c r="C39" s="1147" t="s">
        <v>543</v>
      </c>
      <c r="D39" s="1148"/>
      <c r="E39" s="1149"/>
      <c r="F39" s="36">
        <v>0.67</v>
      </c>
      <c r="G39" s="37">
        <v>0.82</v>
      </c>
      <c r="H39" s="37">
        <v>0.64</v>
      </c>
      <c r="I39" s="37">
        <v>0.14000000000000001</v>
      </c>
      <c r="J39" s="38">
        <v>0.13</v>
      </c>
      <c r="K39" s="22"/>
      <c r="L39" s="22"/>
      <c r="M39" s="22"/>
      <c r="N39" s="22"/>
      <c r="O39" s="22"/>
      <c r="P39" s="22"/>
    </row>
    <row r="40" spans="1:16" ht="39" customHeight="1" x14ac:dyDescent="0.2">
      <c r="A40" s="22"/>
      <c r="B40" s="35"/>
      <c r="C40" s="1147" t="s">
        <v>544</v>
      </c>
      <c r="D40" s="1148"/>
      <c r="E40" s="1149"/>
      <c r="F40" s="36">
        <v>0.02</v>
      </c>
      <c r="G40" s="37">
        <v>0.02</v>
      </c>
      <c r="H40" s="37">
        <v>0.02</v>
      </c>
      <c r="I40" s="37">
        <v>0.02</v>
      </c>
      <c r="J40" s="38">
        <v>0.02</v>
      </c>
      <c r="K40" s="22"/>
      <c r="L40" s="22"/>
      <c r="M40" s="22"/>
      <c r="N40" s="22"/>
      <c r="O40" s="22"/>
      <c r="P40" s="22"/>
    </row>
    <row r="41" spans="1:16" ht="39" customHeight="1" x14ac:dyDescent="0.2">
      <c r="A41" s="22"/>
      <c r="B41" s="35"/>
      <c r="C41" s="1147" t="s">
        <v>545</v>
      </c>
      <c r="D41" s="1148"/>
      <c r="E41" s="1149"/>
      <c r="F41" s="36">
        <v>0</v>
      </c>
      <c r="G41" s="37">
        <v>0</v>
      </c>
      <c r="H41" s="37">
        <v>0</v>
      </c>
      <c r="I41" s="37">
        <v>0</v>
      </c>
      <c r="J41" s="38">
        <v>0</v>
      </c>
      <c r="K41" s="22"/>
      <c r="L41" s="22"/>
      <c r="M41" s="22"/>
      <c r="N41" s="22"/>
      <c r="O41" s="22"/>
      <c r="P41" s="22"/>
    </row>
    <row r="42" spans="1:16" ht="39" customHeight="1" x14ac:dyDescent="0.2">
      <c r="A42" s="22"/>
      <c r="B42" s="39"/>
      <c r="C42" s="1147" t="s">
        <v>546</v>
      </c>
      <c r="D42" s="1148"/>
      <c r="E42" s="1149"/>
      <c r="F42" s="36" t="s">
        <v>491</v>
      </c>
      <c r="G42" s="37" t="s">
        <v>491</v>
      </c>
      <c r="H42" s="37" t="s">
        <v>491</v>
      </c>
      <c r="I42" s="37" t="s">
        <v>491</v>
      </c>
      <c r="J42" s="38" t="s">
        <v>491</v>
      </c>
      <c r="K42" s="22"/>
      <c r="L42" s="22"/>
      <c r="M42" s="22"/>
      <c r="N42" s="22"/>
      <c r="O42" s="22"/>
      <c r="P42" s="22"/>
    </row>
    <row r="43" spans="1:16" ht="39" customHeight="1" thickBot="1" x14ac:dyDescent="0.25">
      <c r="A43" s="22"/>
      <c r="B43" s="40"/>
      <c r="C43" s="1150" t="s">
        <v>547</v>
      </c>
      <c r="D43" s="1151"/>
      <c r="E43" s="1152"/>
      <c r="F43" s="41">
        <v>0</v>
      </c>
      <c r="G43" s="42">
        <v>0</v>
      </c>
      <c r="H43" s="42">
        <v>0</v>
      </c>
      <c r="I43" s="42">
        <v>0</v>
      </c>
      <c r="J43" s="43">
        <v>0</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wkiqb9QCvaIba2MWlTKKGlalSOVk8MCm5bu/Hycl3vNeQhZ9bSjJ6jJlG43uUFkXUlV+amzPW1P4DRvGBi/ROA==" saltValue="1Bg8JAH+nIY4Ik4imlxNT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6"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529</v>
      </c>
      <c r="L44" s="56" t="s">
        <v>530</v>
      </c>
      <c r="M44" s="56" t="s">
        <v>531</v>
      </c>
      <c r="N44" s="56" t="s">
        <v>532</v>
      </c>
      <c r="O44" s="57" t="s">
        <v>533</v>
      </c>
      <c r="P44" s="48"/>
      <c r="Q44" s="48"/>
      <c r="R44" s="48"/>
      <c r="S44" s="48"/>
      <c r="T44" s="48"/>
      <c r="U44" s="48"/>
    </row>
    <row r="45" spans="1:21" ht="30.75" customHeight="1" x14ac:dyDescent="0.2">
      <c r="A45" s="48"/>
      <c r="B45" s="1155" t="s">
        <v>9</v>
      </c>
      <c r="C45" s="1156"/>
      <c r="D45" s="58"/>
      <c r="E45" s="1161" t="s">
        <v>10</v>
      </c>
      <c r="F45" s="1161"/>
      <c r="G45" s="1161"/>
      <c r="H45" s="1161"/>
      <c r="I45" s="1161"/>
      <c r="J45" s="1162"/>
      <c r="K45" s="59">
        <v>3308</v>
      </c>
      <c r="L45" s="60">
        <v>3185</v>
      </c>
      <c r="M45" s="60">
        <v>3339</v>
      </c>
      <c r="N45" s="60">
        <v>3453</v>
      </c>
      <c r="O45" s="61">
        <v>3546</v>
      </c>
      <c r="P45" s="48"/>
      <c r="Q45" s="48"/>
      <c r="R45" s="48"/>
      <c r="S45" s="48"/>
      <c r="T45" s="48"/>
      <c r="U45" s="48"/>
    </row>
    <row r="46" spans="1:21" ht="30.75" customHeight="1" x14ac:dyDescent="0.2">
      <c r="A46" s="48"/>
      <c r="B46" s="1157"/>
      <c r="C46" s="1158"/>
      <c r="D46" s="62"/>
      <c r="E46" s="1163" t="s">
        <v>11</v>
      </c>
      <c r="F46" s="1163"/>
      <c r="G46" s="1163"/>
      <c r="H46" s="1163"/>
      <c r="I46" s="1163"/>
      <c r="J46" s="1164"/>
      <c r="K46" s="63" t="s">
        <v>491</v>
      </c>
      <c r="L46" s="64" t="s">
        <v>491</v>
      </c>
      <c r="M46" s="64" t="s">
        <v>491</v>
      </c>
      <c r="N46" s="64" t="s">
        <v>491</v>
      </c>
      <c r="O46" s="65" t="s">
        <v>491</v>
      </c>
      <c r="P46" s="48"/>
      <c r="Q46" s="48"/>
      <c r="R46" s="48"/>
      <c r="S46" s="48"/>
      <c r="T46" s="48"/>
      <c r="U46" s="48"/>
    </row>
    <row r="47" spans="1:21" ht="30.75" customHeight="1" x14ac:dyDescent="0.2">
      <c r="A47" s="48"/>
      <c r="B47" s="1157"/>
      <c r="C47" s="1158"/>
      <c r="D47" s="62"/>
      <c r="E47" s="1163" t="s">
        <v>12</v>
      </c>
      <c r="F47" s="1163"/>
      <c r="G47" s="1163"/>
      <c r="H47" s="1163"/>
      <c r="I47" s="1163"/>
      <c r="J47" s="1164"/>
      <c r="K47" s="63" t="s">
        <v>491</v>
      </c>
      <c r="L47" s="64" t="s">
        <v>491</v>
      </c>
      <c r="M47" s="64" t="s">
        <v>491</v>
      </c>
      <c r="N47" s="64" t="s">
        <v>491</v>
      </c>
      <c r="O47" s="65" t="s">
        <v>491</v>
      </c>
      <c r="P47" s="48"/>
      <c r="Q47" s="48"/>
      <c r="R47" s="48"/>
      <c r="S47" s="48"/>
      <c r="T47" s="48"/>
      <c r="U47" s="48"/>
    </row>
    <row r="48" spans="1:21" ht="30.75" customHeight="1" x14ac:dyDescent="0.2">
      <c r="A48" s="48"/>
      <c r="B48" s="1157"/>
      <c r="C48" s="1158"/>
      <c r="D48" s="62"/>
      <c r="E48" s="1163" t="s">
        <v>13</v>
      </c>
      <c r="F48" s="1163"/>
      <c r="G48" s="1163"/>
      <c r="H48" s="1163"/>
      <c r="I48" s="1163"/>
      <c r="J48" s="1164"/>
      <c r="K48" s="63">
        <v>1267</v>
      </c>
      <c r="L48" s="64">
        <v>1095</v>
      </c>
      <c r="M48" s="64">
        <v>1034</v>
      </c>
      <c r="N48" s="64">
        <v>1038</v>
      </c>
      <c r="O48" s="65">
        <v>805</v>
      </c>
      <c r="P48" s="48"/>
      <c r="Q48" s="48"/>
      <c r="R48" s="48"/>
      <c r="S48" s="48"/>
      <c r="T48" s="48"/>
      <c r="U48" s="48"/>
    </row>
    <row r="49" spans="1:21" ht="30.75" customHeight="1" x14ac:dyDescent="0.2">
      <c r="A49" s="48"/>
      <c r="B49" s="1157"/>
      <c r="C49" s="1158"/>
      <c r="D49" s="62"/>
      <c r="E49" s="1163" t="s">
        <v>14</v>
      </c>
      <c r="F49" s="1163"/>
      <c r="G49" s="1163"/>
      <c r="H49" s="1163"/>
      <c r="I49" s="1163"/>
      <c r="J49" s="1164"/>
      <c r="K49" s="63">
        <v>254</v>
      </c>
      <c r="L49" s="64">
        <v>214</v>
      </c>
      <c r="M49" s="64">
        <v>214</v>
      </c>
      <c r="N49" s="64">
        <v>233</v>
      </c>
      <c r="O49" s="65">
        <v>243</v>
      </c>
      <c r="P49" s="48"/>
      <c r="Q49" s="48"/>
      <c r="R49" s="48"/>
      <c r="S49" s="48"/>
      <c r="T49" s="48"/>
      <c r="U49" s="48"/>
    </row>
    <row r="50" spans="1:21" ht="30.75" customHeight="1" x14ac:dyDescent="0.2">
      <c r="A50" s="48"/>
      <c r="B50" s="1157"/>
      <c r="C50" s="1158"/>
      <c r="D50" s="62"/>
      <c r="E50" s="1163" t="s">
        <v>15</v>
      </c>
      <c r="F50" s="1163"/>
      <c r="G50" s="1163"/>
      <c r="H50" s="1163"/>
      <c r="I50" s="1163"/>
      <c r="J50" s="1164"/>
      <c r="K50" s="63">
        <v>1</v>
      </c>
      <c r="L50" s="64">
        <v>3</v>
      </c>
      <c r="M50" s="64">
        <v>2</v>
      </c>
      <c r="N50" s="64">
        <v>6</v>
      </c>
      <c r="O50" s="65">
        <v>11</v>
      </c>
      <c r="P50" s="48"/>
      <c r="Q50" s="48"/>
      <c r="R50" s="48"/>
      <c r="S50" s="48"/>
      <c r="T50" s="48"/>
      <c r="U50" s="48"/>
    </row>
    <row r="51" spans="1:21" ht="30.75" customHeight="1" x14ac:dyDescent="0.2">
      <c r="A51" s="48"/>
      <c r="B51" s="1159"/>
      <c r="C51" s="1160"/>
      <c r="D51" s="66"/>
      <c r="E51" s="1163" t="s">
        <v>16</v>
      </c>
      <c r="F51" s="1163"/>
      <c r="G51" s="1163"/>
      <c r="H51" s="1163"/>
      <c r="I51" s="1163"/>
      <c r="J51" s="1164"/>
      <c r="K51" s="63" t="s">
        <v>491</v>
      </c>
      <c r="L51" s="64" t="s">
        <v>491</v>
      </c>
      <c r="M51" s="64" t="s">
        <v>491</v>
      </c>
      <c r="N51" s="64" t="s">
        <v>491</v>
      </c>
      <c r="O51" s="65" t="s">
        <v>491</v>
      </c>
      <c r="P51" s="48"/>
      <c r="Q51" s="48"/>
      <c r="R51" s="48"/>
      <c r="S51" s="48"/>
      <c r="T51" s="48"/>
      <c r="U51" s="48"/>
    </row>
    <row r="52" spans="1:21" ht="30.75" customHeight="1" x14ac:dyDescent="0.2">
      <c r="A52" s="48"/>
      <c r="B52" s="1165" t="s">
        <v>17</v>
      </c>
      <c r="C52" s="1166"/>
      <c r="D52" s="66"/>
      <c r="E52" s="1163" t="s">
        <v>18</v>
      </c>
      <c r="F52" s="1163"/>
      <c r="G52" s="1163"/>
      <c r="H52" s="1163"/>
      <c r="I52" s="1163"/>
      <c r="J52" s="1164"/>
      <c r="K52" s="63">
        <v>3950</v>
      </c>
      <c r="L52" s="64">
        <v>3852</v>
      </c>
      <c r="M52" s="64">
        <v>3760</v>
      </c>
      <c r="N52" s="64">
        <v>3825</v>
      </c>
      <c r="O52" s="65">
        <v>3613</v>
      </c>
      <c r="P52" s="48"/>
      <c r="Q52" s="48"/>
      <c r="R52" s="48"/>
      <c r="S52" s="48"/>
      <c r="T52" s="48"/>
      <c r="U52" s="48"/>
    </row>
    <row r="53" spans="1:21" ht="30.75" customHeight="1" thickBot="1" x14ac:dyDescent="0.25">
      <c r="A53" s="48"/>
      <c r="B53" s="1167" t="s">
        <v>19</v>
      </c>
      <c r="C53" s="1168"/>
      <c r="D53" s="67"/>
      <c r="E53" s="1169" t="s">
        <v>20</v>
      </c>
      <c r="F53" s="1169"/>
      <c r="G53" s="1169"/>
      <c r="H53" s="1169"/>
      <c r="I53" s="1169"/>
      <c r="J53" s="1170"/>
      <c r="K53" s="68">
        <v>880</v>
      </c>
      <c r="L53" s="69">
        <v>645</v>
      </c>
      <c r="M53" s="69">
        <v>829</v>
      </c>
      <c r="N53" s="69">
        <v>905</v>
      </c>
      <c r="O53" s="70">
        <v>992</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548</v>
      </c>
      <c r="L57" s="81" t="s">
        <v>549</v>
      </c>
      <c r="M57" s="81" t="s">
        <v>550</v>
      </c>
      <c r="N57" s="81" t="s">
        <v>551</v>
      </c>
      <c r="O57" s="82" t="s">
        <v>552</v>
      </c>
      <c r="P57" s="48"/>
      <c r="Q57" s="48"/>
      <c r="R57" s="48"/>
      <c r="S57" s="48"/>
      <c r="T57" s="48"/>
      <c r="U57" s="48"/>
    </row>
    <row r="58" spans="1:21" ht="31.5" customHeight="1" x14ac:dyDescent="0.2">
      <c r="B58" s="1171" t="s">
        <v>24</v>
      </c>
      <c r="C58" s="1172"/>
      <c r="D58" s="1177" t="s">
        <v>25</v>
      </c>
      <c r="E58" s="1178"/>
      <c r="F58" s="1178"/>
      <c r="G58" s="1178"/>
      <c r="H58" s="1178"/>
      <c r="I58" s="1178"/>
      <c r="J58" s="1179"/>
      <c r="K58" s="83"/>
      <c r="L58" s="84"/>
      <c r="M58" s="84"/>
      <c r="N58" s="84"/>
      <c r="O58" s="85"/>
    </row>
    <row r="59" spans="1:21" ht="31.5" customHeight="1" x14ac:dyDescent="0.2">
      <c r="B59" s="1173"/>
      <c r="C59" s="1174"/>
      <c r="D59" s="1180" t="s">
        <v>26</v>
      </c>
      <c r="E59" s="1181"/>
      <c r="F59" s="1181"/>
      <c r="G59" s="1181"/>
      <c r="H59" s="1181"/>
      <c r="I59" s="1181"/>
      <c r="J59" s="1182"/>
      <c r="K59" s="86"/>
      <c r="L59" s="87"/>
      <c r="M59" s="87"/>
      <c r="N59" s="87"/>
      <c r="O59" s="88"/>
    </row>
    <row r="60" spans="1:21" ht="31.5" customHeight="1" thickBot="1" x14ac:dyDescent="0.25">
      <c r="B60" s="1175"/>
      <c r="C60" s="1176"/>
      <c r="D60" s="1183" t="s">
        <v>27</v>
      </c>
      <c r="E60" s="1184"/>
      <c r="F60" s="1184"/>
      <c r="G60" s="1184"/>
      <c r="H60" s="1184"/>
      <c r="I60" s="1184"/>
      <c r="J60" s="1185"/>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C3jg5cVr7mJ2zOLpsOLRxRh1xtAKnYn+REDaoi21sR0AIqU/Bw6hbtcAzk7RAWeXAnlrCjgzuvwPuoyw202R7A==" saltValue="WixQTM2rmboLOvihpuTKh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8" scale="7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529</v>
      </c>
      <c r="J40" s="103" t="s">
        <v>530</v>
      </c>
      <c r="K40" s="103" t="s">
        <v>531</v>
      </c>
      <c r="L40" s="103" t="s">
        <v>532</v>
      </c>
      <c r="M40" s="104" t="s">
        <v>533</v>
      </c>
    </row>
    <row r="41" spans="2:13" ht="27.75" customHeight="1" x14ac:dyDescent="0.2">
      <c r="B41" s="1186" t="s">
        <v>30</v>
      </c>
      <c r="C41" s="1187"/>
      <c r="D41" s="105"/>
      <c r="E41" s="1192" t="s">
        <v>31</v>
      </c>
      <c r="F41" s="1192"/>
      <c r="G41" s="1192"/>
      <c r="H41" s="1193"/>
      <c r="I41" s="343">
        <v>34993</v>
      </c>
      <c r="J41" s="344">
        <v>34512</v>
      </c>
      <c r="K41" s="344">
        <v>32312</v>
      </c>
      <c r="L41" s="344">
        <v>30464</v>
      </c>
      <c r="M41" s="345">
        <v>29713</v>
      </c>
    </row>
    <row r="42" spans="2:13" ht="27.75" customHeight="1" x14ac:dyDescent="0.2">
      <c r="B42" s="1188"/>
      <c r="C42" s="1189"/>
      <c r="D42" s="106"/>
      <c r="E42" s="1194" t="s">
        <v>32</v>
      </c>
      <c r="F42" s="1194"/>
      <c r="G42" s="1194"/>
      <c r="H42" s="1195"/>
      <c r="I42" s="346" t="s">
        <v>491</v>
      </c>
      <c r="J42" s="347" t="s">
        <v>491</v>
      </c>
      <c r="K42" s="347" t="s">
        <v>491</v>
      </c>
      <c r="L42" s="347" t="s">
        <v>491</v>
      </c>
      <c r="M42" s="348" t="s">
        <v>491</v>
      </c>
    </row>
    <row r="43" spans="2:13" ht="27.75" customHeight="1" x14ac:dyDescent="0.2">
      <c r="B43" s="1188"/>
      <c r="C43" s="1189"/>
      <c r="D43" s="106"/>
      <c r="E43" s="1194" t="s">
        <v>33</v>
      </c>
      <c r="F43" s="1194"/>
      <c r="G43" s="1194"/>
      <c r="H43" s="1195"/>
      <c r="I43" s="346">
        <v>17958</v>
      </c>
      <c r="J43" s="347">
        <v>17063</v>
      </c>
      <c r="K43" s="347">
        <v>16227</v>
      </c>
      <c r="L43" s="347">
        <v>15462</v>
      </c>
      <c r="M43" s="348">
        <v>15668</v>
      </c>
    </row>
    <row r="44" spans="2:13" ht="27.75" customHeight="1" x14ac:dyDescent="0.2">
      <c r="B44" s="1188"/>
      <c r="C44" s="1189"/>
      <c r="D44" s="106"/>
      <c r="E44" s="1194" t="s">
        <v>34</v>
      </c>
      <c r="F44" s="1194"/>
      <c r="G44" s="1194"/>
      <c r="H44" s="1195"/>
      <c r="I44" s="346">
        <v>1439</v>
      </c>
      <c r="J44" s="347">
        <v>1471</v>
      </c>
      <c r="K44" s="347">
        <v>1402</v>
      </c>
      <c r="L44" s="347">
        <v>1583</v>
      </c>
      <c r="M44" s="348">
        <v>1629</v>
      </c>
    </row>
    <row r="45" spans="2:13" ht="27.75" customHeight="1" x14ac:dyDescent="0.2">
      <c r="B45" s="1188"/>
      <c r="C45" s="1189"/>
      <c r="D45" s="106"/>
      <c r="E45" s="1194" t="s">
        <v>35</v>
      </c>
      <c r="F45" s="1194"/>
      <c r="G45" s="1194"/>
      <c r="H45" s="1195"/>
      <c r="I45" s="346">
        <v>5116</v>
      </c>
      <c r="J45" s="347">
        <v>5022</v>
      </c>
      <c r="K45" s="347">
        <v>4954</v>
      </c>
      <c r="L45" s="347">
        <v>4552</v>
      </c>
      <c r="M45" s="348">
        <v>4100</v>
      </c>
    </row>
    <row r="46" spans="2:13" ht="27.75" customHeight="1" x14ac:dyDescent="0.2">
      <c r="B46" s="1188"/>
      <c r="C46" s="1189"/>
      <c r="D46" s="107"/>
      <c r="E46" s="1194" t="s">
        <v>36</v>
      </c>
      <c r="F46" s="1194"/>
      <c r="G46" s="1194"/>
      <c r="H46" s="1195"/>
      <c r="I46" s="346">
        <v>11</v>
      </c>
      <c r="J46" s="347">
        <v>0</v>
      </c>
      <c r="K46" s="347">
        <v>5</v>
      </c>
      <c r="L46" s="347">
        <v>3</v>
      </c>
      <c r="M46" s="348">
        <v>1</v>
      </c>
    </row>
    <row r="47" spans="2:13" ht="27.75" customHeight="1" x14ac:dyDescent="0.2">
      <c r="B47" s="1188"/>
      <c r="C47" s="1189"/>
      <c r="D47" s="108"/>
      <c r="E47" s="1196" t="s">
        <v>37</v>
      </c>
      <c r="F47" s="1197"/>
      <c r="G47" s="1197"/>
      <c r="H47" s="1198"/>
      <c r="I47" s="346" t="s">
        <v>491</v>
      </c>
      <c r="J47" s="347" t="s">
        <v>491</v>
      </c>
      <c r="K47" s="347" t="s">
        <v>491</v>
      </c>
      <c r="L47" s="347" t="s">
        <v>491</v>
      </c>
      <c r="M47" s="348" t="s">
        <v>491</v>
      </c>
    </row>
    <row r="48" spans="2:13" ht="27.75" customHeight="1" x14ac:dyDescent="0.2">
      <c r="B48" s="1188"/>
      <c r="C48" s="1189"/>
      <c r="D48" s="106"/>
      <c r="E48" s="1194" t="s">
        <v>38</v>
      </c>
      <c r="F48" s="1194"/>
      <c r="G48" s="1194"/>
      <c r="H48" s="1195"/>
      <c r="I48" s="346" t="s">
        <v>491</v>
      </c>
      <c r="J48" s="347" t="s">
        <v>491</v>
      </c>
      <c r="K48" s="347" t="s">
        <v>491</v>
      </c>
      <c r="L48" s="347" t="s">
        <v>491</v>
      </c>
      <c r="M48" s="348" t="s">
        <v>491</v>
      </c>
    </row>
    <row r="49" spans="2:13" ht="27.75" customHeight="1" x14ac:dyDescent="0.2">
      <c r="B49" s="1190"/>
      <c r="C49" s="1191"/>
      <c r="D49" s="106"/>
      <c r="E49" s="1194" t="s">
        <v>39</v>
      </c>
      <c r="F49" s="1194"/>
      <c r="G49" s="1194"/>
      <c r="H49" s="1195"/>
      <c r="I49" s="346" t="s">
        <v>491</v>
      </c>
      <c r="J49" s="347" t="s">
        <v>491</v>
      </c>
      <c r="K49" s="347" t="s">
        <v>491</v>
      </c>
      <c r="L49" s="347" t="s">
        <v>491</v>
      </c>
      <c r="M49" s="348" t="s">
        <v>491</v>
      </c>
    </row>
    <row r="50" spans="2:13" ht="27.75" customHeight="1" x14ac:dyDescent="0.2">
      <c r="B50" s="1199" t="s">
        <v>40</v>
      </c>
      <c r="C50" s="1200"/>
      <c r="D50" s="109"/>
      <c r="E50" s="1194" t="s">
        <v>41</v>
      </c>
      <c r="F50" s="1194"/>
      <c r="G50" s="1194"/>
      <c r="H50" s="1195"/>
      <c r="I50" s="346">
        <v>10294</v>
      </c>
      <c r="J50" s="347">
        <v>11892</v>
      </c>
      <c r="K50" s="347">
        <v>13301</v>
      </c>
      <c r="L50" s="347">
        <v>13289</v>
      </c>
      <c r="M50" s="348">
        <v>13008</v>
      </c>
    </row>
    <row r="51" spans="2:13" ht="27.75" customHeight="1" x14ac:dyDescent="0.2">
      <c r="B51" s="1188"/>
      <c r="C51" s="1189"/>
      <c r="D51" s="106"/>
      <c r="E51" s="1194" t="s">
        <v>42</v>
      </c>
      <c r="F51" s="1194"/>
      <c r="G51" s="1194"/>
      <c r="H51" s="1195"/>
      <c r="I51" s="346">
        <v>3006</v>
      </c>
      <c r="J51" s="347">
        <v>3652</v>
      </c>
      <c r="K51" s="347">
        <v>4373</v>
      </c>
      <c r="L51" s="347">
        <v>4605</v>
      </c>
      <c r="M51" s="348">
        <v>4300</v>
      </c>
    </row>
    <row r="52" spans="2:13" ht="27.75" customHeight="1" x14ac:dyDescent="0.2">
      <c r="B52" s="1190"/>
      <c r="C52" s="1191"/>
      <c r="D52" s="106"/>
      <c r="E52" s="1194" t="s">
        <v>43</v>
      </c>
      <c r="F52" s="1194"/>
      <c r="G52" s="1194"/>
      <c r="H52" s="1195"/>
      <c r="I52" s="346">
        <v>41124</v>
      </c>
      <c r="J52" s="347">
        <v>38398</v>
      </c>
      <c r="K52" s="347">
        <v>36619</v>
      </c>
      <c r="L52" s="347">
        <v>35057</v>
      </c>
      <c r="M52" s="348">
        <v>34112</v>
      </c>
    </row>
    <row r="53" spans="2:13" ht="27.75" customHeight="1" thickBot="1" x14ac:dyDescent="0.25">
      <c r="B53" s="1201" t="s">
        <v>19</v>
      </c>
      <c r="C53" s="1202"/>
      <c r="D53" s="110"/>
      <c r="E53" s="1203" t="s">
        <v>44</v>
      </c>
      <c r="F53" s="1203"/>
      <c r="G53" s="1203"/>
      <c r="H53" s="1204"/>
      <c r="I53" s="349">
        <v>5092</v>
      </c>
      <c r="J53" s="350">
        <v>4126</v>
      </c>
      <c r="K53" s="350">
        <v>607</v>
      </c>
      <c r="L53" s="350">
        <v>-887</v>
      </c>
      <c r="M53" s="351">
        <v>-310</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WcEhkzt3Jcx8+YTa/3A4dpNEKGg2y0MHwq7FkDyI8LtOdsrQWL614Gtz6v3Dxxd0K74L4mzfoLgtr9zkj1BKpg==" saltValue="d2KYowCouZIxf8XVa6Ttm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Normal="10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531</v>
      </c>
      <c r="G54" s="119" t="s">
        <v>532</v>
      </c>
      <c r="H54" s="120" t="s">
        <v>533</v>
      </c>
    </row>
    <row r="55" spans="2:8" ht="52.5" customHeight="1" x14ac:dyDescent="0.2">
      <c r="B55" s="121"/>
      <c r="C55" s="1213" t="s">
        <v>46</v>
      </c>
      <c r="D55" s="1213"/>
      <c r="E55" s="1214"/>
      <c r="F55" s="352">
        <v>6426</v>
      </c>
      <c r="G55" s="352">
        <v>5853</v>
      </c>
      <c r="H55" s="353">
        <v>5574</v>
      </c>
    </row>
    <row r="56" spans="2:8" ht="52.5" customHeight="1" x14ac:dyDescent="0.2">
      <c r="B56" s="122"/>
      <c r="C56" s="1215" t="s">
        <v>47</v>
      </c>
      <c r="D56" s="1215"/>
      <c r="E56" s="1216"/>
      <c r="F56" s="354">
        <v>1422</v>
      </c>
      <c r="G56" s="354">
        <v>1633</v>
      </c>
      <c r="H56" s="355">
        <v>1734</v>
      </c>
    </row>
    <row r="57" spans="2:8" ht="53.25" customHeight="1" x14ac:dyDescent="0.2">
      <c r="B57" s="122"/>
      <c r="C57" s="1217" t="s">
        <v>48</v>
      </c>
      <c r="D57" s="1217"/>
      <c r="E57" s="1218"/>
      <c r="F57" s="356">
        <v>5404</v>
      </c>
      <c r="G57" s="356">
        <v>5892</v>
      </c>
      <c r="H57" s="357">
        <v>6430</v>
      </c>
    </row>
    <row r="58" spans="2:8" ht="45.75" customHeight="1" x14ac:dyDescent="0.2">
      <c r="B58" s="123"/>
      <c r="C58" s="1205" t="s">
        <v>565</v>
      </c>
      <c r="D58" s="1206"/>
      <c r="E58" s="1207"/>
      <c r="F58" s="358">
        <v>3057</v>
      </c>
      <c r="G58" s="358">
        <v>3311</v>
      </c>
      <c r="H58" s="359">
        <v>3681</v>
      </c>
    </row>
    <row r="59" spans="2:8" ht="45.75" customHeight="1" x14ac:dyDescent="0.2">
      <c r="B59" s="123"/>
      <c r="C59" s="1205" t="s">
        <v>566</v>
      </c>
      <c r="D59" s="1206"/>
      <c r="E59" s="1207"/>
      <c r="F59" s="358">
        <v>854</v>
      </c>
      <c r="G59" s="358">
        <v>955</v>
      </c>
      <c r="H59" s="359">
        <v>1057</v>
      </c>
    </row>
    <row r="60" spans="2:8" ht="45.75" customHeight="1" x14ac:dyDescent="0.2">
      <c r="B60" s="123"/>
      <c r="C60" s="1205" t="s">
        <v>567</v>
      </c>
      <c r="D60" s="1206"/>
      <c r="E60" s="1207"/>
      <c r="F60" s="358">
        <v>595</v>
      </c>
      <c r="G60" s="358">
        <v>582</v>
      </c>
      <c r="H60" s="359">
        <v>555</v>
      </c>
    </row>
    <row r="61" spans="2:8" ht="45.75" customHeight="1" x14ac:dyDescent="0.2">
      <c r="B61" s="123"/>
      <c r="C61" s="1205" t="s">
        <v>568</v>
      </c>
      <c r="D61" s="1206"/>
      <c r="E61" s="1207"/>
      <c r="F61" s="358">
        <v>296</v>
      </c>
      <c r="G61" s="358">
        <v>409</v>
      </c>
      <c r="H61" s="359">
        <v>473</v>
      </c>
    </row>
    <row r="62" spans="2:8" ht="45.75" customHeight="1" thickBot="1" x14ac:dyDescent="0.25">
      <c r="B62" s="124"/>
      <c r="C62" s="1208" t="s">
        <v>569</v>
      </c>
      <c r="D62" s="1209"/>
      <c r="E62" s="1210"/>
      <c r="F62" s="360">
        <v>237</v>
      </c>
      <c r="G62" s="360">
        <v>218</v>
      </c>
      <c r="H62" s="361">
        <v>210</v>
      </c>
    </row>
    <row r="63" spans="2:8" ht="52.5" customHeight="1" thickBot="1" x14ac:dyDescent="0.25">
      <c r="B63" s="125"/>
      <c r="C63" s="1211" t="s">
        <v>49</v>
      </c>
      <c r="D63" s="1211"/>
      <c r="E63" s="1212"/>
      <c r="F63" s="362">
        <v>13252</v>
      </c>
      <c r="G63" s="362">
        <v>13378</v>
      </c>
      <c r="H63" s="363">
        <v>13737</v>
      </c>
    </row>
    <row r="64" spans="2:8" ht="13.2" x14ac:dyDescent="0.2"/>
  </sheetData>
  <sheetProtection algorithmName="SHA-512" hashValue="TQEs3n3RF0AHOnoVqfl7hnUWWql7dpxdnmE6KU8pepKVm/3KaO2E3m6PlqJVnEzGqYTp+zN9fjeGcJoyAFRwYA==" saltValue="TaBD/ku91GeW7ghx8j/Qp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8" scale="62"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528</v>
      </c>
      <c r="G2" s="139"/>
      <c r="H2" s="140"/>
    </row>
    <row r="3" spans="1:8" x14ac:dyDescent="0.2">
      <c r="A3" s="136" t="s">
        <v>521</v>
      </c>
      <c r="B3" s="141"/>
      <c r="C3" s="142"/>
      <c r="D3" s="143">
        <v>42633</v>
      </c>
      <c r="E3" s="144"/>
      <c r="F3" s="145">
        <v>63812</v>
      </c>
      <c r="G3" s="146"/>
      <c r="H3" s="147"/>
    </row>
    <row r="4" spans="1:8" x14ac:dyDescent="0.2">
      <c r="A4" s="148"/>
      <c r="B4" s="149"/>
      <c r="C4" s="150"/>
      <c r="D4" s="151">
        <v>20095</v>
      </c>
      <c r="E4" s="152"/>
      <c r="F4" s="153">
        <v>33848</v>
      </c>
      <c r="G4" s="154"/>
      <c r="H4" s="155"/>
    </row>
    <row r="5" spans="1:8" x14ac:dyDescent="0.2">
      <c r="A5" s="136" t="s">
        <v>523</v>
      </c>
      <c r="B5" s="141"/>
      <c r="C5" s="142"/>
      <c r="D5" s="143">
        <v>28652</v>
      </c>
      <c r="E5" s="144"/>
      <c r="F5" s="145">
        <v>71871</v>
      </c>
      <c r="G5" s="146"/>
      <c r="H5" s="147"/>
    </row>
    <row r="6" spans="1:8" x14ac:dyDescent="0.2">
      <c r="A6" s="148"/>
      <c r="B6" s="149"/>
      <c r="C6" s="150"/>
      <c r="D6" s="151">
        <v>13476</v>
      </c>
      <c r="E6" s="152"/>
      <c r="F6" s="153">
        <v>38232</v>
      </c>
      <c r="G6" s="154"/>
      <c r="H6" s="155"/>
    </row>
    <row r="7" spans="1:8" x14ac:dyDescent="0.2">
      <c r="A7" s="136" t="s">
        <v>524</v>
      </c>
      <c r="B7" s="141"/>
      <c r="C7" s="142"/>
      <c r="D7" s="143">
        <v>26002</v>
      </c>
      <c r="E7" s="144"/>
      <c r="F7" s="145">
        <v>71807</v>
      </c>
      <c r="G7" s="146"/>
      <c r="H7" s="147"/>
    </row>
    <row r="8" spans="1:8" x14ac:dyDescent="0.2">
      <c r="A8" s="148"/>
      <c r="B8" s="149"/>
      <c r="C8" s="150"/>
      <c r="D8" s="151">
        <v>17466</v>
      </c>
      <c r="E8" s="152"/>
      <c r="F8" s="153">
        <v>37333</v>
      </c>
      <c r="G8" s="154"/>
      <c r="H8" s="155"/>
    </row>
    <row r="9" spans="1:8" x14ac:dyDescent="0.2">
      <c r="A9" s="136" t="s">
        <v>525</v>
      </c>
      <c r="B9" s="141"/>
      <c r="C9" s="142"/>
      <c r="D9" s="143">
        <v>33567</v>
      </c>
      <c r="E9" s="144"/>
      <c r="F9" s="145">
        <v>80821</v>
      </c>
      <c r="G9" s="146"/>
      <c r="H9" s="147"/>
    </row>
    <row r="10" spans="1:8" x14ac:dyDescent="0.2">
      <c r="A10" s="148"/>
      <c r="B10" s="149"/>
      <c r="C10" s="150"/>
      <c r="D10" s="151">
        <v>19340</v>
      </c>
      <c r="E10" s="152"/>
      <c r="F10" s="153">
        <v>49586</v>
      </c>
      <c r="G10" s="154"/>
      <c r="H10" s="155"/>
    </row>
    <row r="11" spans="1:8" x14ac:dyDescent="0.2">
      <c r="A11" s="136" t="s">
        <v>526</v>
      </c>
      <c r="B11" s="141"/>
      <c r="C11" s="142"/>
      <c r="D11" s="143">
        <v>46188</v>
      </c>
      <c r="E11" s="144"/>
      <c r="F11" s="145">
        <v>79840</v>
      </c>
      <c r="G11" s="146"/>
      <c r="H11" s="147"/>
    </row>
    <row r="12" spans="1:8" x14ac:dyDescent="0.2">
      <c r="A12" s="148"/>
      <c r="B12" s="149"/>
      <c r="C12" s="156"/>
      <c r="D12" s="151">
        <v>31501</v>
      </c>
      <c r="E12" s="152"/>
      <c r="F12" s="153">
        <v>45238</v>
      </c>
      <c r="G12" s="154"/>
      <c r="H12" s="155"/>
    </row>
    <row r="13" spans="1:8" x14ac:dyDescent="0.2">
      <c r="A13" s="136"/>
      <c r="B13" s="141"/>
      <c r="C13" s="157"/>
      <c r="D13" s="158">
        <v>35408</v>
      </c>
      <c r="E13" s="159"/>
      <c r="F13" s="160">
        <v>73630</v>
      </c>
      <c r="G13" s="161"/>
      <c r="H13" s="147"/>
    </row>
    <row r="14" spans="1:8" x14ac:dyDescent="0.2">
      <c r="A14" s="148"/>
      <c r="B14" s="149"/>
      <c r="C14" s="150"/>
      <c r="D14" s="151">
        <v>20376</v>
      </c>
      <c r="E14" s="152"/>
      <c r="F14" s="153">
        <v>40847</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8.14</v>
      </c>
      <c r="C19" s="162">
        <f>ROUND(VALUE(SUBSTITUTE(実質収支比率等に係る経年分析!G$48,"▲","-")),2)</f>
        <v>10.69</v>
      </c>
      <c r="D19" s="162">
        <f>ROUND(VALUE(SUBSTITUTE(実質収支比率等に係る経年分析!H$48,"▲","-")),2)</f>
        <v>7.42</v>
      </c>
      <c r="E19" s="162">
        <f>ROUND(VALUE(SUBSTITUTE(実質収支比率等に係る経年分析!I$48,"▲","-")),2)</f>
        <v>6.74</v>
      </c>
      <c r="F19" s="162">
        <f>ROUND(VALUE(SUBSTITUTE(実質収支比率等に係る経年分析!J$48,"▲","-")),2)</f>
        <v>6.66</v>
      </c>
    </row>
    <row r="20" spans="1:11" x14ac:dyDescent="0.2">
      <c r="A20" s="162" t="s">
        <v>53</v>
      </c>
      <c r="B20" s="162">
        <f>ROUND(VALUE(SUBSTITUTE(実質収支比率等に係る経年分析!F$47,"▲","-")),2)</f>
        <v>24.03</v>
      </c>
      <c r="C20" s="162">
        <f>ROUND(VALUE(SUBSTITUTE(実質収支比率等に係る経年分析!G$47,"▲","-")),2)</f>
        <v>26.3</v>
      </c>
      <c r="D20" s="162">
        <f>ROUND(VALUE(SUBSTITUTE(実質収支比率等に係る経年分析!H$47,"▲","-")),2)</f>
        <v>29.82</v>
      </c>
      <c r="E20" s="162">
        <f>ROUND(VALUE(SUBSTITUTE(実質収支比率等に係る経年分析!I$47,"▲","-")),2)</f>
        <v>26.86</v>
      </c>
      <c r="F20" s="162">
        <f>ROUND(VALUE(SUBSTITUTE(実質収支比率等に係る経年分析!J$47,"▲","-")),2)</f>
        <v>25.25</v>
      </c>
    </row>
    <row r="21" spans="1:11" x14ac:dyDescent="0.2">
      <c r="A21" s="162" t="s">
        <v>54</v>
      </c>
      <c r="B21" s="162">
        <f>IF(ISNUMBER(VALUE(SUBSTITUTE(実質収支比率等に係る経年分析!F$49,"▲","-"))),ROUND(VALUE(SUBSTITUTE(実質収支比率等に係る経年分析!F$49,"▲","-")),2),NA())</f>
        <v>-5.14</v>
      </c>
      <c r="C21" s="162">
        <f>IF(ISNUMBER(VALUE(SUBSTITUTE(実質収支比率等に係る経年分析!G$49,"▲","-"))),ROUND(VALUE(SUBSTITUTE(実質収支比率等に係る経年分析!G$49,"▲","-")),2),NA())</f>
        <v>1.1100000000000001</v>
      </c>
      <c r="D21" s="162">
        <f>IF(ISNUMBER(VALUE(SUBSTITUTE(実質収支比率等に係る経年分析!H$49,"▲","-"))),ROUND(VALUE(SUBSTITUTE(実質収支比率等に係る経年分析!H$49,"▲","-")),2),NA())</f>
        <v>-7.55</v>
      </c>
      <c r="E21" s="162">
        <f>IF(ISNUMBER(VALUE(SUBSTITUTE(実質収支比率等に係る経年分析!I$49,"▲","-"))),ROUND(VALUE(SUBSTITUTE(実質収支比率等に係る経年分析!I$49,"▲","-")),2),NA())</f>
        <v>-7.82</v>
      </c>
      <c r="F21" s="162">
        <f>IF(ISNUMBER(VALUE(SUBSTITUTE(実質収支比率等に係る経年分析!J$49,"▲","-"))),ROUND(VALUE(SUBSTITUTE(実質収支比率等に係る経年分析!J$49,"▲","-")),2),NA())</f>
        <v>-7.6</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str">
        <f>IF(連結実質赤字比率に係る赤字・黒字の構成分析!C$41="",NA(),連結実質赤字比率に係る赤字・黒字の構成分析!C$41)</f>
        <v>小野上温泉事業特別会計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v>
      </c>
    </row>
    <row r="30" spans="1:11" x14ac:dyDescent="0.2">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0.02</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0.02</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0.02</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0.02</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0.02</v>
      </c>
    </row>
    <row r="31" spans="1:11" x14ac:dyDescent="0.2">
      <c r="A31" s="163" t="str">
        <f>IF(連結実質赤字比率に係る赤字・黒字の構成分析!C$39="",NA(),連結実質赤字比率に係る赤字・黒字の構成分析!C$39)</f>
        <v>国民健康保険特別会計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0.67</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0.82</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0.64</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0.14000000000000001</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0.13</v>
      </c>
    </row>
    <row r="32" spans="1:11" x14ac:dyDescent="0.2">
      <c r="A32" s="163" t="str">
        <f>IF(連結実質赤字比率に係る赤字・黒字の構成分析!C$38="",NA(),連結実質赤字比率に係る赤字・黒字の構成分析!C$38)</f>
        <v>伊香保温泉観光施設事業特別会計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0.03</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0.1</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0.2</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0.19</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0.31</v>
      </c>
    </row>
    <row r="33" spans="1:16" x14ac:dyDescent="0.2">
      <c r="A33" s="163" t="str">
        <f>IF(連結実質赤字比率に係る赤字・黒字の構成分析!C$37="",NA(),連結実質赤字比率に係る赤字・黒字の構成分析!C$37)</f>
        <v>介護保険特別会計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1.1499999999999999</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1.44</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1.5</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1.51</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1.0900000000000001</v>
      </c>
    </row>
    <row r="34" spans="1:16" x14ac:dyDescent="0.2">
      <c r="A34" s="163" t="str">
        <f>IF(連結実質赤字比率に係る赤字・黒字の構成分析!C$36="",NA(),連結実質赤字比率に係る赤字・黒字の構成分析!C$36)</f>
        <v>渋川市下水道事業等会計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1.5</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1.25</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1.7</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2.14</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2.41</v>
      </c>
    </row>
    <row r="35" spans="1:16" x14ac:dyDescent="0.2">
      <c r="A35" s="163" t="str">
        <f>IF(連結実質赤字比率に係る赤字・黒字の構成分析!C$35="",NA(),連結実質赤字比率に係る赤字・黒字の構成分析!C$35)</f>
        <v>渋川市水道事業会計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3.96</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3.43</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2.4700000000000002</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2.59</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3.52</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8.1300000000000008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10.69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7.42</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6.74</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6.66</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3950</v>
      </c>
      <c r="E42" s="164"/>
      <c r="F42" s="164"/>
      <c r="G42" s="164">
        <f>'実質公債費比率（分子）の構造'!L$52</f>
        <v>3852</v>
      </c>
      <c r="H42" s="164"/>
      <c r="I42" s="164"/>
      <c r="J42" s="164">
        <f>'実質公債費比率（分子）の構造'!M$52</f>
        <v>3760</v>
      </c>
      <c r="K42" s="164"/>
      <c r="L42" s="164"/>
      <c r="M42" s="164">
        <f>'実質公債費比率（分子）の構造'!N$52</f>
        <v>3825</v>
      </c>
      <c r="N42" s="164"/>
      <c r="O42" s="164"/>
      <c r="P42" s="164">
        <f>'実質公債費比率（分子）の構造'!O$52</f>
        <v>3613</v>
      </c>
    </row>
    <row r="43" spans="1:16" x14ac:dyDescent="0.2">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2">
      <c r="A44" s="164" t="s">
        <v>62</v>
      </c>
      <c r="B44" s="164">
        <f>'実質公債費比率（分子）の構造'!K$50</f>
        <v>1</v>
      </c>
      <c r="C44" s="164"/>
      <c r="D44" s="164"/>
      <c r="E44" s="164">
        <f>'実質公債費比率（分子）の構造'!L$50</f>
        <v>3</v>
      </c>
      <c r="F44" s="164"/>
      <c r="G44" s="164"/>
      <c r="H44" s="164">
        <f>'実質公債費比率（分子）の構造'!M$50</f>
        <v>2</v>
      </c>
      <c r="I44" s="164"/>
      <c r="J44" s="164"/>
      <c r="K44" s="164">
        <f>'実質公債費比率（分子）の構造'!N$50</f>
        <v>6</v>
      </c>
      <c r="L44" s="164"/>
      <c r="M44" s="164"/>
      <c r="N44" s="164">
        <f>'実質公債費比率（分子）の構造'!O$50</f>
        <v>11</v>
      </c>
      <c r="O44" s="164"/>
      <c r="P44" s="164"/>
    </row>
    <row r="45" spans="1:16" x14ac:dyDescent="0.2">
      <c r="A45" s="164" t="s">
        <v>63</v>
      </c>
      <c r="B45" s="164">
        <f>'実質公債費比率（分子）の構造'!K$49</f>
        <v>254</v>
      </c>
      <c r="C45" s="164"/>
      <c r="D45" s="164"/>
      <c r="E45" s="164">
        <f>'実質公債費比率（分子）の構造'!L$49</f>
        <v>214</v>
      </c>
      <c r="F45" s="164"/>
      <c r="G45" s="164"/>
      <c r="H45" s="164">
        <f>'実質公債費比率（分子）の構造'!M$49</f>
        <v>214</v>
      </c>
      <c r="I45" s="164"/>
      <c r="J45" s="164"/>
      <c r="K45" s="164">
        <f>'実質公債費比率（分子）の構造'!N$49</f>
        <v>233</v>
      </c>
      <c r="L45" s="164"/>
      <c r="M45" s="164"/>
      <c r="N45" s="164">
        <f>'実質公債費比率（分子）の構造'!O$49</f>
        <v>243</v>
      </c>
      <c r="O45" s="164"/>
      <c r="P45" s="164"/>
    </row>
    <row r="46" spans="1:16" x14ac:dyDescent="0.2">
      <c r="A46" s="164" t="s">
        <v>64</v>
      </c>
      <c r="B46" s="164">
        <f>'実質公債費比率（分子）の構造'!K$48</f>
        <v>1267</v>
      </c>
      <c r="C46" s="164"/>
      <c r="D46" s="164"/>
      <c r="E46" s="164">
        <f>'実質公債費比率（分子）の構造'!L$48</f>
        <v>1095</v>
      </c>
      <c r="F46" s="164"/>
      <c r="G46" s="164"/>
      <c r="H46" s="164">
        <f>'実質公債費比率（分子）の構造'!M$48</f>
        <v>1034</v>
      </c>
      <c r="I46" s="164"/>
      <c r="J46" s="164"/>
      <c r="K46" s="164">
        <f>'実質公債費比率（分子）の構造'!N$48</f>
        <v>1038</v>
      </c>
      <c r="L46" s="164"/>
      <c r="M46" s="164"/>
      <c r="N46" s="164">
        <f>'実質公債費比率（分子）の構造'!O$48</f>
        <v>805</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3308</v>
      </c>
      <c r="C49" s="164"/>
      <c r="D49" s="164"/>
      <c r="E49" s="164">
        <f>'実質公債費比率（分子）の構造'!L$45</f>
        <v>3185</v>
      </c>
      <c r="F49" s="164"/>
      <c r="G49" s="164"/>
      <c r="H49" s="164">
        <f>'実質公債費比率（分子）の構造'!M$45</f>
        <v>3339</v>
      </c>
      <c r="I49" s="164"/>
      <c r="J49" s="164"/>
      <c r="K49" s="164">
        <f>'実質公債費比率（分子）の構造'!N$45</f>
        <v>3453</v>
      </c>
      <c r="L49" s="164"/>
      <c r="M49" s="164"/>
      <c r="N49" s="164">
        <f>'実質公債費比率（分子）の構造'!O$45</f>
        <v>3546</v>
      </c>
      <c r="O49" s="164"/>
      <c r="P49" s="164"/>
    </row>
    <row r="50" spans="1:16" x14ac:dyDescent="0.2">
      <c r="A50" s="164" t="s">
        <v>67</v>
      </c>
      <c r="B50" s="164" t="e">
        <f>NA()</f>
        <v>#N/A</v>
      </c>
      <c r="C50" s="164">
        <f>IF(ISNUMBER('実質公債費比率（分子）の構造'!K$53),'実質公債費比率（分子）の構造'!K$53,NA())</f>
        <v>880</v>
      </c>
      <c r="D50" s="164" t="e">
        <f>NA()</f>
        <v>#N/A</v>
      </c>
      <c r="E50" s="164" t="e">
        <f>NA()</f>
        <v>#N/A</v>
      </c>
      <c r="F50" s="164">
        <f>IF(ISNUMBER('実質公債費比率（分子）の構造'!L$53),'実質公債費比率（分子）の構造'!L$53,NA())</f>
        <v>645</v>
      </c>
      <c r="G50" s="164" t="e">
        <f>NA()</f>
        <v>#N/A</v>
      </c>
      <c r="H50" s="164" t="e">
        <f>NA()</f>
        <v>#N/A</v>
      </c>
      <c r="I50" s="164">
        <f>IF(ISNUMBER('実質公債費比率（分子）の構造'!M$53),'実質公債費比率（分子）の構造'!M$53,NA())</f>
        <v>829</v>
      </c>
      <c r="J50" s="164" t="e">
        <f>NA()</f>
        <v>#N/A</v>
      </c>
      <c r="K50" s="164" t="e">
        <f>NA()</f>
        <v>#N/A</v>
      </c>
      <c r="L50" s="164">
        <f>IF(ISNUMBER('実質公債費比率（分子）の構造'!N$53),'実質公債費比率（分子）の構造'!N$53,NA())</f>
        <v>905</v>
      </c>
      <c r="M50" s="164" t="e">
        <f>NA()</f>
        <v>#N/A</v>
      </c>
      <c r="N50" s="164" t="e">
        <f>NA()</f>
        <v>#N/A</v>
      </c>
      <c r="O50" s="164">
        <f>IF(ISNUMBER('実質公債費比率（分子）の構造'!O$53),'実質公債費比率（分子）の構造'!O$53,NA())</f>
        <v>992</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41124</v>
      </c>
      <c r="E56" s="163"/>
      <c r="F56" s="163"/>
      <c r="G56" s="163">
        <f>'将来負担比率（分子）の構造'!J$52</f>
        <v>38398</v>
      </c>
      <c r="H56" s="163"/>
      <c r="I56" s="163"/>
      <c r="J56" s="163">
        <f>'将来負担比率（分子）の構造'!K$52</f>
        <v>36619</v>
      </c>
      <c r="K56" s="163"/>
      <c r="L56" s="163"/>
      <c r="M56" s="163">
        <f>'将来負担比率（分子）の構造'!L$52</f>
        <v>35057</v>
      </c>
      <c r="N56" s="163"/>
      <c r="O56" s="163"/>
      <c r="P56" s="163">
        <f>'将来負担比率（分子）の構造'!M$52</f>
        <v>34112</v>
      </c>
    </row>
    <row r="57" spans="1:16" x14ac:dyDescent="0.2">
      <c r="A57" s="163" t="s">
        <v>42</v>
      </c>
      <c r="B57" s="163"/>
      <c r="C57" s="163"/>
      <c r="D57" s="163">
        <f>'将来負担比率（分子）の構造'!I$51</f>
        <v>3006</v>
      </c>
      <c r="E57" s="163"/>
      <c r="F57" s="163"/>
      <c r="G57" s="163">
        <f>'将来負担比率（分子）の構造'!J$51</f>
        <v>3652</v>
      </c>
      <c r="H57" s="163"/>
      <c r="I57" s="163"/>
      <c r="J57" s="163">
        <f>'将来負担比率（分子）の構造'!K$51</f>
        <v>4373</v>
      </c>
      <c r="K57" s="163"/>
      <c r="L57" s="163"/>
      <c r="M57" s="163">
        <f>'将来負担比率（分子）の構造'!L$51</f>
        <v>4605</v>
      </c>
      <c r="N57" s="163"/>
      <c r="O57" s="163"/>
      <c r="P57" s="163">
        <f>'将来負担比率（分子）の構造'!M$51</f>
        <v>4300</v>
      </c>
    </row>
    <row r="58" spans="1:16" x14ac:dyDescent="0.2">
      <c r="A58" s="163" t="s">
        <v>41</v>
      </c>
      <c r="B58" s="163"/>
      <c r="C58" s="163"/>
      <c r="D58" s="163">
        <f>'将来負担比率（分子）の構造'!I$50</f>
        <v>10294</v>
      </c>
      <c r="E58" s="163"/>
      <c r="F58" s="163"/>
      <c r="G58" s="163">
        <f>'将来負担比率（分子）の構造'!J$50</f>
        <v>11892</v>
      </c>
      <c r="H58" s="163"/>
      <c r="I58" s="163"/>
      <c r="J58" s="163">
        <f>'将来負担比率（分子）の構造'!K$50</f>
        <v>13301</v>
      </c>
      <c r="K58" s="163"/>
      <c r="L58" s="163"/>
      <c r="M58" s="163">
        <f>'将来負担比率（分子）の構造'!L$50</f>
        <v>13289</v>
      </c>
      <c r="N58" s="163"/>
      <c r="O58" s="163"/>
      <c r="P58" s="163">
        <f>'将来負担比率（分子）の構造'!M$50</f>
        <v>13008</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f>'将来負担比率（分子）の構造'!I$46</f>
        <v>11</v>
      </c>
      <c r="C61" s="163"/>
      <c r="D61" s="163"/>
      <c r="E61" s="163">
        <f>'将来負担比率（分子）の構造'!J$46</f>
        <v>0</v>
      </c>
      <c r="F61" s="163"/>
      <c r="G61" s="163"/>
      <c r="H61" s="163">
        <f>'将来負担比率（分子）の構造'!K$46</f>
        <v>5</v>
      </c>
      <c r="I61" s="163"/>
      <c r="J61" s="163"/>
      <c r="K61" s="163">
        <f>'将来負担比率（分子）の構造'!L$46</f>
        <v>3</v>
      </c>
      <c r="L61" s="163"/>
      <c r="M61" s="163"/>
      <c r="N61" s="163">
        <f>'将来負担比率（分子）の構造'!M$46</f>
        <v>1</v>
      </c>
      <c r="O61" s="163"/>
      <c r="P61" s="163"/>
    </row>
    <row r="62" spans="1:16" x14ac:dyDescent="0.2">
      <c r="A62" s="163" t="s">
        <v>35</v>
      </c>
      <c r="B62" s="163">
        <f>'将来負担比率（分子）の構造'!I$45</f>
        <v>5116</v>
      </c>
      <c r="C62" s="163"/>
      <c r="D62" s="163"/>
      <c r="E62" s="163">
        <f>'将来負担比率（分子）の構造'!J$45</f>
        <v>5022</v>
      </c>
      <c r="F62" s="163"/>
      <c r="G62" s="163"/>
      <c r="H62" s="163">
        <f>'将来負担比率（分子）の構造'!K$45</f>
        <v>4954</v>
      </c>
      <c r="I62" s="163"/>
      <c r="J62" s="163"/>
      <c r="K62" s="163">
        <f>'将来負担比率（分子）の構造'!L$45</f>
        <v>4552</v>
      </c>
      <c r="L62" s="163"/>
      <c r="M62" s="163"/>
      <c r="N62" s="163">
        <f>'将来負担比率（分子）の構造'!M$45</f>
        <v>4100</v>
      </c>
      <c r="O62" s="163"/>
      <c r="P62" s="163"/>
    </row>
    <row r="63" spans="1:16" x14ac:dyDescent="0.2">
      <c r="A63" s="163" t="s">
        <v>34</v>
      </c>
      <c r="B63" s="163">
        <f>'将来負担比率（分子）の構造'!I$44</f>
        <v>1439</v>
      </c>
      <c r="C63" s="163"/>
      <c r="D63" s="163"/>
      <c r="E63" s="163">
        <f>'将来負担比率（分子）の構造'!J$44</f>
        <v>1471</v>
      </c>
      <c r="F63" s="163"/>
      <c r="G63" s="163"/>
      <c r="H63" s="163">
        <f>'将来負担比率（分子）の構造'!K$44</f>
        <v>1402</v>
      </c>
      <c r="I63" s="163"/>
      <c r="J63" s="163"/>
      <c r="K63" s="163">
        <f>'将来負担比率（分子）の構造'!L$44</f>
        <v>1583</v>
      </c>
      <c r="L63" s="163"/>
      <c r="M63" s="163"/>
      <c r="N63" s="163">
        <f>'将来負担比率（分子）の構造'!M$44</f>
        <v>1629</v>
      </c>
      <c r="O63" s="163"/>
      <c r="P63" s="163"/>
    </row>
    <row r="64" spans="1:16" x14ac:dyDescent="0.2">
      <c r="A64" s="163" t="s">
        <v>33</v>
      </c>
      <c r="B64" s="163">
        <f>'将来負担比率（分子）の構造'!I$43</f>
        <v>17958</v>
      </c>
      <c r="C64" s="163"/>
      <c r="D64" s="163"/>
      <c r="E64" s="163">
        <f>'将来負担比率（分子）の構造'!J$43</f>
        <v>17063</v>
      </c>
      <c r="F64" s="163"/>
      <c r="G64" s="163"/>
      <c r="H64" s="163">
        <f>'将来負担比率（分子）の構造'!K$43</f>
        <v>16227</v>
      </c>
      <c r="I64" s="163"/>
      <c r="J64" s="163"/>
      <c r="K64" s="163">
        <f>'将来負担比率（分子）の構造'!L$43</f>
        <v>15462</v>
      </c>
      <c r="L64" s="163"/>
      <c r="M64" s="163"/>
      <c r="N64" s="163">
        <f>'将来負担比率（分子）の構造'!M$43</f>
        <v>15668</v>
      </c>
      <c r="O64" s="163"/>
      <c r="P64" s="163"/>
    </row>
    <row r="65" spans="1:16" x14ac:dyDescent="0.2">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2">
      <c r="A66" s="163" t="s">
        <v>31</v>
      </c>
      <c r="B66" s="163">
        <f>'将来負担比率（分子）の構造'!I$41</f>
        <v>34993</v>
      </c>
      <c r="C66" s="163"/>
      <c r="D66" s="163"/>
      <c r="E66" s="163">
        <f>'将来負担比率（分子）の構造'!J$41</f>
        <v>34512</v>
      </c>
      <c r="F66" s="163"/>
      <c r="G66" s="163"/>
      <c r="H66" s="163">
        <f>'将来負担比率（分子）の構造'!K$41</f>
        <v>32312</v>
      </c>
      <c r="I66" s="163"/>
      <c r="J66" s="163"/>
      <c r="K66" s="163">
        <f>'将来負担比率（分子）の構造'!L$41</f>
        <v>30464</v>
      </c>
      <c r="L66" s="163"/>
      <c r="M66" s="163"/>
      <c r="N66" s="163">
        <f>'将来負担比率（分子）の構造'!M$41</f>
        <v>29713</v>
      </c>
      <c r="O66" s="163"/>
      <c r="P66" s="163"/>
    </row>
    <row r="67" spans="1:16" x14ac:dyDescent="0.2">
      <c r="A67" s="163" t="s">
        <v>71</v>
      </c>
      <c r="B67" s="163" t="e">
        <f>NA()</f>
        <v>#N/A</v>
      </c>
      <c r="C67" s="163">
        <f>IF(ISNUMBER('将来負担比率（分子）の構造'!I$53), IF('将来負担比率（分子）の構造'!I$53 &lt; 0, 0, '将来負担比率（分子）の構造'!I$53), NA())</f>
        <v>5092</v>
      </c>
      <c r="D67" s="163" t="e">
        <f>NA()</f>
        <v>#N/A</v>
      </c>
      <c r="E67" s="163" t="e">
        <f>NA()</f>
        <v>#N/A</v>
      </c>
      <c r="F67" s="163">
        <f>IF(ISNUMBER('将来負担比率（分子）の構造'!J$53), IF('将来負担比率（分子）の構造'!J$53 &lt; 0, 0, '将来負担比率（分子）の構造'!J$53), NA())</f>
        <v>4126</v>
      </c>
      <c r="G67" s="163" t="e">
        <f>NA()</f>
        <v>#N/A</v>
      </c>
      <c r="H67" s="163" t="e">
        <f>NA()</f>
        <v>#N/A</v>
      </c>
      <c r="I67" s="163">
        <f>IF(ISNUMBER('将来負担比率（分子）の構造'!K$53), IF('将来負担比率（分子）の構造'!K$53 &lt; 0, 0, '将来負担比率（分子）の構造'!K$53), NA())</f>
        <v>607</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6426</v>
      </c>
      <c r="C72" s="167">
        <f>基金残高に係る経年分析!G55</f>
        <v>5853</v>
      </c>
      <c r="D72" s="167">
        <f>基金残高に係る経年分析!H55</f>
        <v>5574</v>
      </c>
    </row>
    <row r="73" spans="1:16" x14ac:dyDescent="0.2">
      <c r="A73" s="166" t="s">
        <v>74</v>
      </c>
      <c r="B73" s="167">
        <f>基金残高に係る経年分析!F56</f>
        <v>1422</v>
      </c>
      <c r="C73" s="167">
        <f>基金残高に係る経年分析!G56</f>
        <v>1633</v>
      </c>
      <c r="D73" s="167">
        <f>基金残高に係る経年分析!H56</f>
        <v>1734</v>
      </c>
    </row>
    <row r="74" spans="1:16" x14ac:dyDescent="0.2">
      <c r="A74" s="166" t="s">
        <v>75</v>
      </c>
      <c r="B74" s="167">
        <f>基金残高に係る経年分析!F57</f>
        <v>5404</v>
      </c>
      <c r="C74" s="167">
        <f>基金残高に係る経年分析!G57</f>
        <v>5892</v>
      </c>
      <c r="D74" s="167">
        <f>基金残高に係る経年分析!H57</f>
        <v>6430</v>
      </c>
    </row>
  </sheetData>
  <sheetProtection algorithmName="SHA-512" hashValue="TU6z8IkyHFhqOHlyafln9FJIpgeaDkgzS2Pc+68arRfJ2p/E9NNuXALbB4YMpiDWSjzXgjwUueja/Jf6bYXulg==" saltValue="15tH5S4puCqhp0C12FkfZ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2">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2">
      <c r="B5" s="609" t="s">
        <v>215</v>
      </c>
      <c r="C5" s="610"/>
      <c r="D5" s="610"/>
      <c r="E5" s="610"/>
      <c r="F5" s="610"/>
      <c r="G5" s="610"/>
      <c r="H5" s="610"/>
      <c r="I5" s="610"/>
      <c r="J5" s="610"/>
      <c r="K5" s="610"/>
      <c r="L5" s="610"/>
      <c r="M5" s="610"/>
      <c r="N5" s="610"/>
      <c r="O5" s="610"/>
      <c r="P5" s="610"/>
      <c r="Q5" s="611"/>
      <c r="R5" s="612">
        <v>11337289</v>
      </c>
      <c r="S5" s="613"/>
      <c r="T5" s="613"/>
      <c r="U5" s="613"/>
      <c r="V5" s="613"/>
      <c r="W5" s="613"/>
      <c r="X5" s="613"/>
      <c r="Y5" s="614"/>
      <c r="Z5" s="615">
        <v>27.6</v>
      </c>
      <c r="AA5" s="615"/>
      <c r="AB5" s="615"/>
      <c r="AC5" s="615"/>
      <c r="AD5" s="616">
        <v>10845678</v>
      </c>
      <c r="AE5" s="616"/>
      <c r="AF5" s="616"/>
      <c r="AG5" s="616"/>
      <c r="AH5" s="616"/>
      <c r="AI5" s="616"/>
      <c r="AJ5" s="616"/>
      <c r="AK5" s="616"/>
      <c r="AL5" s="617">
        <v>47.7</v>
      </c>
      <c r="AM5" s="618"/>
      <c r="AN5" s="618"/>
      <c r="AO5" s="619"/>
      <c r="AP5" s="609" t="s">
        <v>216</v>
      </c>
      <c r="AQ5" s="610"/>
      <c r="AR5" s="610"/>
      <c r="AS5" s="610"/>
      <c r="AT5" s="610"/>
      <c r="AU5" s="610"/>
      <c r="AV5" s="610"/>
      <c r="AW5" s="610"/>
      <c r="AX5" s="610"/>
      <c r="AY5" s="610"/>
      <c r="AZ5" s="610"/>
      <c r="BA5" s="610"/>
      <c r="BB5" s="610"/>
      <c r="BC5" s="610"/>
      <c r="BD5" s="610"/>
      <c r="BE5" s="610"/>
      <c r="BF5" s="611"/>
      <c r="BG5" s="623">
        <v>10678699</v>
      </c>
      <c r="BH5" s="624"/>
      <c r="BI5" s="624"/>
      <c r="BJ5" s="624"/>
      <c r="BK5" s="624"/>
      <c r="BL5" s="624"/>
      <c r="BM5" s="624"/>
      <c r="BN5" s="625"/>
      <c r="BO5" s="626">
        <v>94.2</v>
      </c>
      <c r="BP5" s="626"/>
      <c r="BQ5" s="626"/>
      <c r="BR5" s="626"/>
      <c r="BS5" s="627">
        <v>243943</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2">
      <c r="B6" s="620" t="s">
        <v>220</v>
      </c>
      <c r="C6" s="621"/>
      <c r="D6" s="621"/>
      <c r="E6" s="621"/>
      <c r="F6" s="621"/>
      <c r="G6" s="621"/>
      <c r="H6" s="621"/>
      <c r="I6" s="621"/>
      <c r="J6" s="621"/>
      <c r="K6" s="621"/>
      <c r="L6" s="621"/>
      <c r="M6" s="621"/>
      <c r="N6" s="621"/>
      <c r="O6" s="621"/>
      <c r="P6" s="621"/>
      <c r="Q6" s="622"/>
      <c r="R6" s="623">
        <v>449918</v>
      </c>
      <c r="S6" s="624"/>
      <c r="T6" s="624"/>
      <c r="U6" s="624"/>
      <c r="V6" s="624"/>
      <c r="W6" s="624"/>
      <c r="X6" s="624"/>
      <c r="Y6" s="625"/>
      <c r="Z6" s="626">
        <v>1.1000000000000001</v>
      </c>
      <c r="AA6" s="626"/>
      <c r="AB6" s="626"/>
      <c r="AC6" s="626"/>
      <c r="AD6" s="627">
        <v>449918</v>
      </c>
      <c r="AE6" s="627"/>
      <c r="AF6" s="627"/>
      <c r="AG6" s="627"/>
      <c r="AH6" s="627"/>
      <c r="AI6" s="627"/>
      <c r="AJ6" s="627"/>
      <c r="AK6" s="627"/>
      <c r="AL6" s="628">
        <v>2</v>
      </c>
      <c r="AM6" s="629"/>
      <c r="AN6" s="629"/>
      <c r="AO6" s="630"/>
      <c r="AP6" s="620" t="s">
        <v>221</v>
      </c>
      <c r="AQ6" s="621"/>
      <c r="AR6" s="621"/>
      <c r="AS6" s="621"/>
      <c r="AT6" s="621"/>
      <c r="AU6" s="621"/>
      <c r="AV6" s="621"/>
      <c r="AW6" s="621"/>
      <c r="AX6" s="621"/>
      <c r="AY6" s="621"/>
      <c r="AZ6" s="621"/>
      <c r="BA6" s="621"/>
      <c r="BB6" s="621"/>
      <c r="BC6" s="621"/>
      <c r="BD6" s="621"/>
      <c r="BE6" s="621"/>
      <c r="BF6" s="622"/>
      <c r="BG6" s="623">
        <v>10678699</v>
      </c>
      <c r="BH6" s="624"/>
      <c r="BI6" s="624"/>
      <c r="BJ6" s="624"/>
      <c r="BK6" s="624"/>
      <c r="BL6" s="624"/>
      <c r="BM6" s="624"/>
      <c r="BN6" s="625"/>
      <c r="BO6" s="626">
        <v>94.2</v>
      </c>
      <c r="BP6" s="626"/>
      <c r="BQ6" s="626"/>
      <c r="BR6" s="626"/>
      <c r="BS6" s="627">
        <v>243943</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209297</v>
      </c>
      <c r="CS6" s="624"/>
      <c r="CT6" s="624"/>
      <c r="CU6" s="624"/>
      <c r="CV6" s="624"/>
      <c r="CW6" s="624"/>
      <c r="CX6" s="624"/>
      <c r="CY6" s="625"/>
      <c r="CZ6" s="617">
        <v>0.5</v>
      </c>
      <c r="DA6" s="618"/>
      <c r="DB6" s="618"/>
      <c r="DC6" s="634"/>
      <c r="DD6" s="632" t="s">
        <v>122</v>
      </c>
      <c r="DE6" s="624"/>
      <c r="DF6" s="624"/>
      <c r="DG6" s="624"/>
      <c r="DH6" s="624"/>
      <c r="DI6" s="624"/>
      <c r="DJ6" s="624"/>
      <c r="DK6" s="624"/>
      <c r="DL6" s="624"/>
      <c r="DM6" s="624"/>
      <c r="DN6" s="624"/>
      <c r="DO6" s="624"/>
      <c r="DP6" s="625"/>
      <c r="DQ6" s="632">
        <v>209297</v>
      </c>
      <c r="DR6" s="624"/>
      <c r="DS6" s="624"/>
      <c r="DT6" s="624"/>
      <c r="DU6" s="624"/>
      <c r="DV6" s="624"/>
      <c r="DW6" s="624"/>
      <c r="DX6" s="624"/>
      <c r="DY6" s="624"/>
      <c r="DZ6" s="624"/>
      <c r="EA6" s="624"/>
      <c r="EB6" s="624"/>
      <c r="EC6" s="633"/>
    </row>
    <row r="7" spans="2:143" ht="11.25" customHeight="1" x14ac:dyDescent="0.2">
      <c r="B7" s="620" t="s">
        <v>223</v>
      </c>
      <c r="C7" s="621"/>
      <c r="D7" s="621"/>
      <c r="E7" s="621"/>
      <c r="F7" s="621"/>
      <c r="G7" s="621"/>
      <c r="H7" s="621"/>
      <c r="I7" s="621"/>
      <c r="J7" s="621"/>
      <c r="K7" s="621"/>
      <c r="L7" s="621"/>
      <c r="M7" s="621"/>
      <c r="N7" s="621"/>
      <c r="O7" s="621"/>
      <c r="P7" s="621"/>
      <c r="Q7" s="622"/>
      <c r="R7" s="623">
        <v>3789</v>
      </c>
      <c r="S7" s="624"/>
      <c r="T7" s="624"/>
      <c r="U7" s="624"/>
      <c r="V7" s="624"/>
      <c r="W7" s="624"/>
      <c r="X7" s="624"/>
      <c r="Y7" s="625"/>
      <c r="Z7" s="626">
        <v>0</v>
      </c>
      <c r="AA7" s="626"/>
      <c r="AB7" s="626"/>
      <c r="AC7" s="626"/>
      <c r="AD7" s="627">
        <v>3789</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4213112</v>
      </c>
      <c r="BH7" s="624"/>
      <c r="BI7" s="624"/>
      <c r="BJ7" s="624"/>
      <c r="BK7" s="624"/>
      <c r="BL7" s="624"/>
      <c r="BM7" s="624"/>
      <c r="BN7" s="625"/>
      <c r="BO7" s="626">
        <v>37.200000000000003</v>
      </c>
      <c r="BP7" s="626"/>
      <c r="BQ7" s="626"/>
      <c r="BR7" s="626"/>
      <c r="BS7" s="627">
        <v>243943</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6458653</v>
      </c>
      <c r="CS7" s="624"/>
      <c r="CT7" s="624"/>
      <c r="CU7" s="624"/>
      <c r="CV7" s="624"/>
      <c r="CW7" s="624"/>
      <c r="CX7" s="624"/>
      <c r="CY7" s="625"/>
      <c r="CZ7" s="626">
        <v>16.7</v>
      </c>
      <c r="DA7" s="626"/>
      <c r="DB7" s="626"/>
      <c r="DC7" s="626"/>
      <c r="DD7" s="632">
        <v>173344</v>
      </c>
      <c r="DE7" s="624"/>
      <c r="DF7" s="624"/>
      <c r="DG7" s="624"/>
      <c r="DH7" s="624"/>
      <c r="DI7" s="624"/>
      <c r="DJ7" s="624"/>
      <c r="DK7" s="624"/>
      <c r="DL7" s="624"/>
      <c r="DM7" s="624"/>
      <c r="DN7" s="624"/>
      <c r="DO7" s="624"/>
      <c r="DP7" s="625"/>
      <c r="DQ7" s="632">
        <v>4371547</v>
      </c>
      <c r="DR7" s="624"/>
      <c r="DS7" s="624"/>
      <c r="DT7" s="624"/>
      <c r="DU7" s="624"/>
      <c r="DV7" s="624"/>
      <c r="DW7" s="624"/>
      <c r="DX7" s="624"/>
      <c r="DY7" s="624"/>
      <c r="DZ7" s="624"/>
      <c r="EA7" s="624"/>
      <c r="EB7" s="624"/>
      <c r="EC7" s="633"/>
    </row>
    <row r="8" spans="2:143" ht="11.25" customHeight="1" x14ac:dyDescent="0.2">
      <c r="B8" s="620" t="s">
        <v>226</v>
      </c>
      <c r="C8" s="621"/>
      <c r="D8" s="621"/>
      <c r="E8" s="621"/>
      <c r="F8" s="621"/>
      <c r="G8" s="621"/>
      <c r="H8" s="621"/>
      <c r="I8" s="621"/>
      <c r="J8" s="621"/>
      <c r="K8" s="621"/>
      <c r="L8" s="621"/>
      <c r="M8" s="621"/>
      <c r="N8" s="621"/>
      <c r="O8" s="621"/>
      <c r="P8" s="621"/>
      <c r="Q8" s="622"/>
      <c r="R8" s="623">
        <v>75203</v>
      </c>
      <c r="S8" s="624"/>
      <c r="T8" s="624"/>
      <c r="U8" s="624"/>
      <c r="V8" s="624"/>
      <c r="W8" s="624"/>
      <c r="X8" s="624"/>
      <c r="Y8" s="625"/>
      <c r="Z8" s="626">
        <v>0.2</v>
      </c>
      <c r="AA8" s="626"/>
      <c r="AB8" s="626"/>
      <c r="AC8" s="626"/>
      <c r="AD8" s="627">
        <v>75203</v>
      </c>
      <c r="AE8" s="627"/>
      <c r="AF8" s="627"/>
      <c r="AG8" s="627"/>
      <c r="AH8" s="627"/>
      <c r="AI8" s="627"/>
      <c r="AJ8" s="627"/>
      <c r="AK8" s="627"/>
      <c r="AL8" s="628">
        <v>0.3</v>
      </c>
      <c r="AM8" s="629"/>
      <c r="AN8" s="629"/>
      <c r="AO8" s="630"/>
      <c r="AP8" s="620" t="s">
        <v>227</v>
      </c>
      <c r="AQ8" s="621"/>
      <c r="AR8" s="621"/>
      <c r="AS8" s="621"/>
      <c r="AT8" s="621"/>
      <c r="AU8" s="621"/>
      <c r="AV8" s="621"/>
      <c r="AW8" s="621"/>
      <c r="AX8" s="621"/>
      <c r="AY8" s="621"/>
      <c r="AZ8" s="621"/>
      <c r="BA8" s="621"/>
      <c r="BB8" s="621"/>
      <c r="BC8" s="621"/>
      <c r="BD8" s="621"/>
      <c r="BE8" s="621"/>
      <c r="BF8" s="622"/>
      <c r="BG8" s="623">
        <v>113653</v>
      </c>
      <c r="BH8" s="624"/>
      <c r="BI8" s="624"/>
      <c r="BJ8" s="624"/>
      <c r="BK8" s="624"/>
      <c r="BL8" s="624"/>
      <c r="BM8" s="624"/>
      <c r="BN8" s="625"/>
      <c r="BO8" s="626">
        <v>1</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14299713</v>
      </c>
      <c r="CS8" s="624"/>
      <c r="CT8" s="624"/>
      <c r="CU8" s="624"/>
      <c r="CV8" s="624"/>
      <c r="CW8" s="624"/>
      <c r="CX8" s="624"/>
      <c r="CY8" s="625"/>
      <c r="CZ8" s="626">
        <v>36.9</v>
      </c>
      <c r="DA8" s="626"/>
      <c r="DB8" s="626"/>
      <c r="DC8" s="626"/>
      <c r="DD8" s="632">
        <v>132445</v>
      </c>
      <c r="DE8" s="624"/>
      <c r="DF8" s="624"/>
      <c r="DG8" s="624"/>
      <c r="DH8" s="624"/>
      <c r="DI8" s="624"/>
      <c r="DJ8" s="624"/>
      <c r="DK8" s="624"/>
      <c r="DL8" s="624"/>
      <c r="DM8" s="624"/>
      <c r="DN8" s="624"/>
      <c r="DO8" s="624"/>
      <c r="DP8" s="625"/>
      <c r="DQ8" s="632">
        <v>7930308</v>
      </c>
      <c r="DR8" s="624"/>
      <c r="DS8" s="624"/>
      <c r="DT8" s="624"/>
      <c r="DU8" s="624"/>
      <c r="DV8" s="624"/>
      <c r="DW8" s="624"/>
      <c r="DX8" s="624"/>
      <c r="DY8" s="624"/>
      <c r="DZ8" s="624"/>
      <c r="EA8" s="624"/>
      <c r="EB8" s="624"/>
      <c r="EC8" s="633"/>
    </row>
    <row r="9" spans="2:143" ht="11.25" customHeight="1" x14ac:dyDescent="0.2">
      <c r="B9" s="620" t="s">
        <v>229</v>
      </c>
      <c r="C9" s="621"/>
      <c r="D9" s="621"/>
      <c r="E9" s="621"/>
      <c r="F9" s="621"/>
      <c r="G9" s="621"/>
      <c r="H9" s="621"/>
      <c r="I9" s="621"/>
      <c r="J9" s="621"/>
      <c r="K9" s="621"/>
      <c r="L9" s="621"/>
      <c r="M9" s="621"/>
      <c r="N9" s="621"/>
      <c r="O9" s="621"/>
      <c r="P9" s="621"/>
      <c r="Q9" s="622"/>
      <c r="R9" s="623">
        <v>101506</v>
      </c>
      <c r="S9" s="624"/>
      <c r="T9" s="624"/>
      <c r="U9" s="624"/>
      <c r="V9" s="624"/>
      <c r="W9" s="624"/>
      <c r="X9" s="624"/>
      <c r="Y9" s="625"/>
      <c r="Z9" s="626">
        <v>0.2</v>
      </c>
      <c r="AA9" s="626"/>
      <c r="AB9" s="626"/>
      <c r="AC9" s="626"/>
      <c r="AD9" s="627">
        <v>101506</v>
      </c>
      <c r="AE9" s="627"/>
      <c r="AF9" s="627"/>
      <c r="AG9" s="627"/>
      <c r="AH9" s="627"/>
      <c r="AI9" s="627"/>
      <c r="AJ9" s="627"/>
      <c r="AK9" s="627"/>
      <c r="AL9" s="628">
        <v>0.4</v>
      </c>
      <c r="AM9" s="629"/>
      <c r="AN9" s="629"/>
      <c r="AO9" s="630"/>
      <c r="AP9" s="620" t="s">
        <v>230</v>
      </c>
      <c r="AQ9" s="621"/>
      <c r="AR9" s="621"/>
      <c r="AS9" s="621"/>
      <c r="AT9" s="621"/>
      <c r="AU9" s="621"/>
      <c r="AV9" s="621"/>
      <c r="AW9" s="621"/>
      <c r="AX9" s="621"/>
      <c r="AY9" s="621"/>
      <c r="AZ9" s="621"/>
      <c r="BA9" s="621"/>
      <c r="BB9" s="621"/>
      <c r="BC9" s="621"/>
      <c r="BD9" s="621"/>
      <c r="BE9" s="621"/>
      <c r="BF9" s="622"/>
      <c r="BG9" s="623">
        <v>3131003</v>
      </c>
      <c r="BH9" s="624"/>
      <c r="BI9" s="624"/>
      <c r="BJ9" s="624"/>
      <c r="BK9" s="624"/>
      <c r="BL9" s="624"/>
      <c r="BM9" s="624"/>
      <c r="BN9" s="625"/>
      <c r="BO9" s="626">
        <v>27.6</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2490949</v>
      </c>
      <c r="CS9" s="624"/>
      <c r="CT9" s="624"/>
      <c r="CU9" s="624"/>
      <c r="CV9" s="624"/>
      <c r="CW9" s="624"/>
      <c r="CX9" s="624"/>
      <c r="CY9" s="625"/>
      <c r="CZ9" s="626">
        <v>6.4</v>
      </c>
      <c r="DA9" s="626"/>
      <c r="DB9" s="626"/>
      <c r="DC9" s="626"/>
      <c r="DD9" s="632">
        <v>9038</v>
      </c>
      <c r="DE9" s="624"/>
      <c r="DF9" s="624"/>
      <c r="DG9" s="624"/>
      <c r="DH9" s="624"/>
      <c r="DI9" s="624"/>
      <c r="DJ9" s="624"/>
      <c r="DK9" s="624"/>
      <c r="DL9" s="624"/>
      <c r="DM9" s="624"/>
      <c r="DN9" s="624"/>
      <c r="DO9" s="624"/>
      <c r="DP9" s="625"/>
      <c r="DQ9" s="632">
        <v>2209418</v>
      </c>
      <c r="DR9" s="624"/>
      <c r="DS9" s="624"/>
      <c r="DT9" s="624"/>
      <c r="DU9" s="624"/>
      <c r="DV9" s="624"/>
      <c r="DW9" s="624"/>
      <c r="DX9" s="624"/>
      <c r="DY9" s="624"/>
      <c r="DZ9" s="624"/>
      <c r="EA9" s="624"/>
      <c r="EB9" s="624"/>
      <c r="EC9" s="633"/>
    </row>
    <row r="10" spans="2:143" ht="11.25" customHeight="1" x14ac:dyDescent="0.2">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271435</v>
      </c>
      <c r="BH10" s="624"/>
      <c r="BI10" s="624"/>
      <c r="BJ10" s="624"/>
      <c r="BK10" s="624"/>
      <c r="BL10" s="624"/>
      <c r="BM10" s="624"/>
      <c r="BN10" s="625"/>
      <c r="BO10" s="626">
        <v>2.4</v>
      </c>
      <c r="BP10" s="626"/>
      <c r="BQ10" s="626"/>
      <c r="BR10" s="626"/>
      <c r="BS10" s="627">
        <v>45205</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29170</v>
      </c>
      <c r="CS10" s="624"/>
      <c r="CT10" s="624"/>
      <c r="CU10" s="624"/>
      <c r="CV10" s="624"/>
      <c r="CW10" s="624"/>
      <c r="CX10" s="624"/>
      <c r="CY10" s="625"/>
      <c r="CZ10" s="626">
        <v>0.1</v>
      </c>
      <c r="DA10" s="626"/>
      <c r="DB10" s="626"/>
      <c r="DC10" s="626"/>
      <c r="DD10" s="632" t="s">
        <v>122</v>
      </c>
      <c r="DE10" s="624"/>
      <c r="DF10" s="624"/>
      <c r="DG10" s="624"/>
      <c r="DH10" s="624"/>
      <c r="DI10" s="624"/>
      <c r="DJ10" s="624"/>
      <c r="DK10" s="624"/>
      <c r="DL10" s="624"/>
      <c r="DM10" s="624"/>
      <c r="DN10" s="624"/>
      <c r="DO10" s="624"/>
      <c r="DP10" s="625"/>
      <c r="DQ10" s="632">
        <v>24233</v>
      </c>
      <c r="DR10" s="624"/>
      <c r="DS10" s="624"/>
      <c r="DT10" s="624"/>
      <c r="DU10" s="624"/>
      <c r="DV10" s="624"/>
      <c r="DW10" s="624"/>
      <c r="DX10" s="624"/>
      <c r="DY10" s="624"/>
      <c r="DZ10" s="624"/>
      <c r="EA10" s="624"/>
      <c r="EB10" s="624"/>
      <c r="EC10" s="633"/>
    </row>
    <row r="11" spans="2:143" ht="11.25" customHeight="1" x14ac:dyDescent="0.2">
      <c r="B11" s="620" t="s">
        <v>235</v>
      </c>
      <c r="C11" s="621"/>
      <c r="D11" s="621"/>
      <c r="E11" s="621"/>
      <c r="F11" s="621"/>
      <c r="G11" s="621"/>
      <c r="H11" s="621"/>
      <c r="I11" s="621"/>
      <c r="J11" s="621"/>
      <c r="K11" s="621"/>
      <c r="L11" s="621"/>
      <c r="M11" s="621"/>
      <c r="N11" s="621"/>
      <c r="O11" s="621"/>
      <c r="P11" s="621"/>
      <c r="Q11" s="622"/>
      <c r="R11" s="623">
        <v>1966012</v>
      </c>
      <c r="S11" s="624"/>
      <c r="T11" s="624"/>
      <c r="U11" s="624"/>
      <c r="V11" s="624"/>
      <c r="W11" s="624"/>
      <c r="X11" s="624"/>
      <c r="Y11" s="625"/>
      <c r="Z11" s="628">
        <v>4.8</v>
      </c>
      <c r="AA11" s="629"/>
      <c r="AB11" s="629"/>
      <c r="AC11" s="635"/>
      <c r="AD11" s="632">
        <v>1966012</v>
      </c>
      <c r="AE11" s="624"/>
      <c r="AF11" s="624"/>
      <c r="AG11" s="624"/>
      <c r="AH11" s="624"/>
      <c r="AI11" s="624"/>
      <c r="AJ11" s="624"/>
      <c r="AK11" s="625"/>
      <c r="AL11" s="628">
        <v>8.6</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697021</v>
      </c>
      <c r="BH11" s="624"/>
      <c r="BI11" s="624"/>
      <c r="BJ11" s="624"/>
      <c r="BK11" s="624"/>
      <c r="BL11" s="624"/>
      <c r="BM11" s="624"/>
      <c r="BN11" s="625"/>
      <c r="BO11" s="626">
        <v>6.1</v>
      </c>
      <c r="BP11" s="626"/>
      <c r="BQ11" s="626"/>
      <c r="BR11" s="626"/>
      <c r="BS11" s="627">
        <v>198738</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1382129</v>
      </c>
      <c r="CS11" s="624"/>
      <c r="CT11" s="624"/>
      <c r="CU11" s="624"/>
      <c r="CV11" s="624"/>
      <c r="CW11" s="624"/>
      <c r="CX11" s="624"/>
      <c r="CY11" s="625"/>
      <c r="CZ11" s="626">
        <v>3.6</v>
      </c>
      <c r="DA11" s="626"/>
      <c r="DB11" s="626"/>
      <c r="DC11" s="626"/>
      <c r="DD11" s="632">
        <v>223395</v>
      </c>
      <c r="DE11" s="624"/>
      <c r="DF11" s="624"/>
      <c r="DG11" s="624"/>
      <c r="DH11" s="624"/>
      <c r="DI11" s="624"/>
      <c r="DJ11" s="624"/>
      <c r="DK11" s="624"/>
      <c r="DL11" s="624"/>
      <c r="DM11" s="624"/>
      <c r="DN11" s="624"/>
      <c r="DO11" s="624"/>
      <c r="DP11" s="625"/>
      <c r="DQ11" s="632">
        <v>1120685</v>
      </c>
      <c r="DR11" s="624"/>
      <c r="DS11" s="624"/>
      <c r="DT11" s="624"/>
      <c r="DU11" s="624"/>
      <c r="DV11" s="624"/>
      <c r="DW11" s="624"/>
      <c r="DX11" s="624"/>
      <c r="DY11" s="624"/>
      <c r="DZ11" s="624"/>
      <c r="EA11" s="624"/>
      <c r="EB11" s="624"/>
      <c r="EC11" s="633"/>
    </row>
    <row r="12" spans="2:143" ht="11.25" customHeight="1" x14ac:dyDescent="0.2">
      <c r="B12" s="620" t="s">
        <v>238</v>
      </c>
      <c r="C12" s="621"/>
      <c r="D12" s="621"/>
      <c r="E12" s="621"/>
      <c r="F12" s="621"/>
      <c r="G12" s="621"/>
      <c r="H12" s="621"/>
      <c r="I12" s="621"/>
      <c r="J12" s="621"/>
      <c r="K12" s="621"/>
      <c r="L12" s="621"/>
      <c r="M12" s="621"/>
      <c r="N12" s="621"/>
      <c r="O12" s="621"/>
      <c r="P12" s="621"/>
      <c r="Q12" s="622"/>
      <c r="R12" s="623">
        <v>71236</v>
      </c>
      <c r="S12" s="624"/>
      <c r="T12" s="624"/>
      <c r="U12" s="624"/>
      <c r="V12" s="624"/>
      <c r="W12" s="624"/>
      <c r="X12" s="624"/>
      <c r="Y12" s="625"/>
      <c r="Z12" s="626">
        <v>0.2</v>
      </c>
      <c r="AA12" s="626"/>
      <c r="AB12" s="626"/>
      <c r="AC12" s="626"/>
      <c r="AD12" s="627">
        <v>71236</v>
      </c>
      <c r="AE12" s="627"/>
      <c r="AF12" s="627"/>
      <c r="AG12" s="627"/>
      <c r="AH12" s="627"/>
      <c r="AI12" s="627"/>
      <c r="AJ12" s="627"/>
      <c r="AK12" s="627"/>
      <c r="AL12" s="628">
        <v>0.3</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5571481</v>
      </c>
      <c r="BH12" s="624"/>
      <c r="BI12" s="624"/>
      <c r="BJ12" s="624"/>
      <c r="BK12" s="624"/>
      <c r="BL12" s="624"/>
      <c r="BM12" s="624"/>
      <c r="BN12" s="625"/>
      <c r="BO12" s="626">
        <v>49.1</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814508</v>
      </c>
      <c r="CS12" s="624"/>
      <c r="CT12" s="624"/>
      <c r="CU12" s="624"/>
      <c r="CV12" s="624"/>
      <c r="CW12" s="624"/>
      <c r="CX12" s="624"/>
      <c r="CY12" s="625"/>
      <c r="CZ12" s="626">
        <v>2.1</v>
      </c>
      <c r="DA12" s="626"/>
      <c r="DB12" s="626"/>
      <c r="DC12" s="626"/>
      <c r="DD12" s="632" t="s">
        <v>122</v>
      </c>
      <c r="DE12" s="624"/>
      <c r="DF12" s="624"/>
      <c r="DG12" s="624"/>
      <c r="DH12" s="624"/>
      <c r="DI12" s="624"/>
      <c r="DJ12" s="624"/>
      <c r="DK12" s="624"/>
      <c r="DL12" s="624"/>
      <c r="DM12" s="624"/>
      <c r="DN12" s="624"/>
      <c r="DO12" s="624"/>
      <c r="DP12" s="625"/>
      <c r="DQ12" s="632">
        <v>357378</v>
      </c>
      <c r="DR12" s="624"/>
      <c r="DS12" s="624"/>
      <c r="DT12" s="624"/>
      <c r="DU12" s="624"/>
      <c r="DV12" s="624"/>
      <c r="DW12" s="624"/>
      <c r="DX12" s="624"/>
      <c r="DY12" s="624"/>
      <c r="DZ12" s="624"/>
      <c r="EA12" s="624"/>
      <c r="EB12" s="624"/>
      <c r="EC12" s="633"/>
    </row>
    <row r="13" spans="2:143" ht="11.25" customHeight="1" x14ac:dyDescent="0.2">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5538863</v>
      </c>
      <c r="BH13" s="624"/>
      <c r="BI13" s="624"/>
      <c r="BJ13" s="624"/>
      <c r="BK13" s="624"/>
      <c r="BL13" s="624"/>
      <c r="BM13" s="624"/>
      <c r="BN13" s="625"/>
      <c r="BO13" s="626">
        <v>48.9</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3295607</v>
      </c>
      <c r="CS13" s="624"/>
      <c r="CT13" s="624"/>
      <c r="CU13" s="624"/>
      <c r="CV13" s="624"/>
      <c r="CW13" s="624"/>
      <c r="CX13" s="624"/>
      <c r="CY13" s="625"/>
      <c r="CZ13" s="626">
        <v>8.5</v>
      </c>
      <c r="DA13" s="626"/>
      <c r="DB13" s="626"/>
      <c r="DC13" s="626"/>
      <c r="DD13" s="632">
        <v>1734888</v>
      </c>
      <c r="DE13" s="624"/>
      <c r="DF13" s="624"/>
      <c r="DG13" s="624"/>
      <c r="DH13" s="624"/>
      <c r="DI13" s="624"/>
      <c r="DJ13" s="624"/>
      <c r="DK13" s="624"/>
      <c r="DL13" s="624"/>
      <c r="DM13" s="624"/>
      <c r="DN13" s="624"/>
      <c r="DO13" s="624"/>
      <c r="DP13" s="625"/>
      <c r="DQ13" s="632">
        <v>1808652</v>
      </c>
      <c r="DR13" s="624"/>
      <c r="DS13" s="624"/>
      <c r="DT13" s="624"/>
      <c r="DU13" s="624"/>
      <c r="DV13" s="624"/>
      <c r="DW13" s="624"/>
      <c r="DX13" s="624"/>
      <c r="DY13" s="624"/>
      <c r="DZ13" s="624"/>
      <c r="EA13" s="624"/>
      <c r="EB13" s="624"/>
      <c r="EC13" s="633"/>
    </row>
    <row r="14" spans="2:143" ht="11.25" customHeight="1" x14ac:dyDescent="0.2">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332659</v>
      </c>
      <c r="BH14" s="624"/>
      <c r="BI14" s="624"/>
      <c r="BJ14" s="624"/>
      <c r="BK14" s="624"/>
      <c r="BL14" s="624"/>
      <c r="BM14" s="624"/>
      <c r="BN14" s="625"/>
      <c r="BO14" s="626">
        <v>2.9</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1352165</v>
      </c>
      <c r="CS14" s="624"/>
      <c r="CT14" s="624"/>
      <c r="CU14" s="624"/>
      <c r="CV14" s="624"/>
      <c r="CW14" s="624"/>
      <c r="CX14" s="624"/>
      <c r="CY14" s="625"/>
      <c r="CZ14" s="626">
        <v>3.5</v>
      </c>
      <c r="DA14" s="626"/>
      <c r="DB14" s="626"/>
      <c r="DC14" s="626"/>
      <c r="DD14" s="632">
        <v>75958</v>
      </c>
      <c r="DE14" s="624"/>
      <c r="DF14" s="624"/>
      <c r="DG14" s="624"/>
      <c r="DH14" s="624"/>
      <c r="DI14" s="624"/>
      <c r="DJ14" s="624"/>
      <c r="DK14" s="624"/>
      <c r="DL14" s="624"/>
      <c r="DM14" s="624"/>
      <c r="DN14" s="624"/>
      <c r="DO14" s="624"/>
      <c r="DP14" s="625"/>
      <c r="DQ14" s="632">
        <v>1280403</v>
      </c>
      <c r="DR14" s="624"/>
      <c r="DS14" s="624"/>
      <c r="DT14" s="624"/>
      <c r="DU14" s="624"/>
      <c r="DV14" s="624"/>
      <c r="DW14" s="624"/>
      <c r="DX14" s="624"/>
      <c r="DY14" s="624"/>
      <c r="DZ14" s="624"/>
      <c r="EA14" s="624"/>
      <c r="EB14" s="624"/>
      <c r="EC14" s="633"/>
    </row>
    <row r="15" spans="2:143" ht="11.25" customHeight="1" x14ac:dyDescent="0.2">
      <c r="B15" s="620" t="s">
        <v>247</v>
      </c>
      <c r="C15" s="621"/>
      <c r="D15" s="621"/>
      <c r="E15" s="621"/>
      <c r="F15" s="621"/>
      <c r="G15" s="621"/>
      <c r="H15" s="621"/>
      <c r="I15" s="621"/>
      <c r="J15" s="621"/>
      <c r="K15" s="621"/>
      <c r="L15" s="621"/>
      <c r="M15" s="621"/>
      <c r="N15" s="621"/>
      <c r="O15" s="621"/>
      <c r="P15" s="621"/>
      <c r="Q15" s="622"/>
      <c r="R15" s="623">
        <v>61678</v>
      </c>
      <c r="S15" s="624"/>
      <c r="T15" s="624"/>
      <c r="U15" s="624"/>
      <c r="V15" s="624"/>
      <c r="W15" s="624"/>
      <c r="X15" s="624"/>
      <c r="Y15" s="625"/>
      <c r="Z15" s="626">
        <v>0.2</v>
      </c>
      <c r="AA15" s="626"/>
      <c r="AB15" s="626"/>
      <c r="AC15" s="626"/>
      <c r="AD15" s="627">
        <v>61678</v>
      </c>
      <c r="AE15" s="627"/>
      <c r="AF15" s="627"/>
      <c r="AG15" s="627"/>
      <c r="AH15" s="627"/>
      <c r="AI15" s="627"/>
      <c r="AJ15" s="627"/>
      <c r="AK15" s="627"/>
      <c r="AL15" s="628">
        <v>0.3</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561447</v>
      </c>
      <c r="BH15" s="624"/>
      <c r="BI15" s="624"/>
      <c r="BJ15" s="624"/>
      <c r="BK15" s="624"/>
      <c r="BL15" s="624"/>
      <c r="BM15" s="624"/>
      <c r="BN15" s="625"/>
      <c r="BO15" s="626">
        <v>5</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4835441</v>
      </c>
      <c r="CS15" s="624"/>
      <c r="CT15" s="624"/>
      <c r="CU15" s="624"/>
      <c r="CV15" s="624"/>
      <c r="CW15" s="624"/>
      <c r="CX15" s="624"/>
      <c r="CY15" s="625"/>
      <c r="CZ15" s="626">
        <v>12.5</v>
      </c>
      <c r="DA15" s="626"/>
      <c r="DB15" s="626"/>
      <c r="DC15" s="626"/>
      <c r="DD15" s="632">
        <v>980593</v>
      </c>
      <c r="DE15" s="624"/>
      <c r="DF15" s="624"/>
      <c r="DG15" s="624"/>
      <c r="DH15" s="624"/>
      <c r="DI15" s="624"/>
      <c r="DJ15" s="624"/>
      <c r="DK15" s="624"/>
      <c r="DL15" s="624"/>
      <c r="DM15" s="624"/>
      <c r="DN15" s="624"/>
      <c r="DO15" s="624"/>
      <c r="DP15" s="625"/>
      <c r="DQ15" s="632">
        <v>3587941</v>
      </c>
      <c r="DR15" s="624"/>
      <c r="DS15" s="624"/>
      <c r="DT15" s="624"/>
      <c r="DU15" s="624"/>
      <c r="DV15" s="624"/>
      <c r="DW15" s="624"/>
      <c r="DX15" s="624"/>
      <c r="DY15" s="624"/>
      <c r="DZ15" s="624"/>
      <c r="EA15" s="624"/>
      <c r="EB15" s="624"/>
      <c r="EC15" s="633"/>
    </row>
    <row r="16" spans="2:143" ht="11.25" customHeight="1" x14ac:dyDescent="0.2">
      <c r="B16" s="620" t="s">
        <v>250</v>
      </c>
      <c r="C16" s="621"/>
      <c r="D16" s="621"/>
      <c r="E16" s="621"/>
      <c r="F16" s="621"/>
      <c r="G16" s="621"/>
      <c r="H16" s="621"/>
      <c r="I16" s="621"/>
      <c r="J16" s="621"/>
      <c r="K16" s="621"/>
      <c r="L16" s="621"/>
      <c r="M16" s="621"/>
      <c r="N16" s="621"/>
      <c r="O16" s="621"/>
      <c r="P16" s="621"/>
      <c r="Q16" s="622"/>
      <c r="R16" s="623">
        <v>213035</v>
      </c>
      <c r="S16" s="624"/>
      <c r="T16" s="624"/>
      <c r="U16" s="624"/>
      <c r="V16" s="624"/>
      <c r="W16" s="624"/>
      <c r="X16" s="624"/>
      <c r="Y16" s="625"/>
      <c r="Z16" s="626">
        <v>0.5</v>
      </c>
      <c r="AA16" s="626"/>
      <c r="AB16" s="626"/>
      <c r="AC16" s="626"/>
      <c r="AD16" s="627">
        <v>213035</v>
      </c>
      <c r="AE16" s="627"/>
      <c r="AF16" s="627"/>
      <c r="AG16" s="627"/>
      <c r="AH16" s="627"/>
      <c r="AI16" s="627"/>
      <c r="AJ16" s="627"/>
      <c r="AK16" s="627"/>
      <c r="AL16" s="628">
        <v>0.9</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v>6160</v>
      </c>
      <c r="CS16" s="624"/>
      <c r="CT16" s="624"/>
      <c r="CU16" s="624"/>
      <c r="CV16" s="624"/>
      <c r="CW16" s="624"/>
      <c r="CX16" s="624"/>
      <c r="CY16" s="625"/>
      <c r="CZ16" s="626">
        <v>0</v>
      </c>
      <c r="DA16" s="626"/>
      <c r="DB16" s="626"/>
      <c r="DC16" s="626"/>
      <c r="DD16" s="632" t="s">
        <v>122</v>
      </c>
      <c r="DE16" s="624"/>
      <c r="DF16" s="624"/>
      <c r="DG16" s="624"/>
      <c r="DH16" s="624"/>
      <c r="DI16" s="624"/>
      <c r="DJ16" s="624"/>
      <c r="DK16" s="624"/>
      <c r="DL16" s="624"/>
      <c r="DM16" s="624"/>
      <c r="DN16" s="624"/>
      <c r="DO16" s="624"/>
      <c r="DP16" s="625"/>
      <c r="DQ16" s="632">
        <v>2145</v>
      </c>
      <c r="DR16" s="624"/>
      <c r="DS16" s="624"/>
      <c r="DT16" s="624"/>
      <c r="DU16" s="624"/>
      <c r="DV16" s="624"/>
      <c r="DW16" s="624"/>
      <c r="DX16" s="624"/>
      <c r="DY16" s="624"/>
      <c r="DZ16" s="624"/>
      <c r="EA16" s="624"/>
      <c r="EB16" s="624"/>
      <c r="EC16" s="633"/>
    </row>
    <row r="17" spans="2:133" ht="11.25" customHeight="1" x14ac:dyDescent="0.2">
      <c r="B17" s="620" t="s">
        <v>253</v>
      </c>
      <c r="C17" s="621"/>
      <c r="D17" s="621"/>
      <c r="E17" s="621"/>
      <c r="F17" s="621"/>
      <c r="G17" s="621"/>
      <c r="H17" s="621"/>
      <c r="I17" s="621"/>
      <c r="J17" s="621"/>
      <c r="K17" s="621"/>
      <c r="L17" s="621"/>
      <c r="M17" s="621"/>
      <c r="N17" s="621"/>
      <c r="O17" s="621"/>
      <c r="P17" s="621"/>
      <c r="Q17" s="622"/>
      <c r="R17" s="623">
        <v>380629</v>
      </c>
      <c r="S17" s="624"/>
      <c r="T17" s="624"/>
      <c r="U17" s="624"/>
      <c r="V17" s="624"/>
      <c r="W17" s="624"/>
      <c r="X17" s="624"/>
      <c r="Y17" s="625"/>
      <c r="Z17" s="626">
        <v>0.9</v>
      </c>
      <c r="AA17" s="626"/>
      <c r="AB17" s="626"/>
      <c r="AC17" s="626"/>
      <c r="AD17" s="627">
        <v>380629</v>
      </c>
      <c r="AE17" s="627"/>
      <c r="AF17" s="627"/>
      <c r="AG17" s="627"/>
      <c r="AH17" s="627"/>
      <c r="AI17" s="627"/>
      <c r="AJ17" s="627"/>
      <c r="AK17" s="627"/>
      <c r="AL17" s="628">
        <v>1.7</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3546285</v>
      </c>
      <c r="CS17" s="624"/>
      <c r="CT17" s="624"/>
      <c r="CU17" s="624"/>
      <c r="CV17" s="624"/>
      <c r="CW17" s="624"/>
      <c r="CX17" s="624"/>
      <c r="CY17" s="625"/>
      <c r="CZ17" s="626">
        <v>9.1999999999999993</v>
      </c>
      <c r="DA17" s="626"/>
      <c r="DB17" s="626"/>
      <c r="DC17" s="626"/>
      <c r="DD17" s="632" t="s">
        <v>122</v>
      </c>
      <c r="DE17" s="624"/>
      <c r="DF17" s="624"/>
      <c r="DG17" s="624"/>
      <c r="DH17" s="624"/>
      <c r="DI17" s="624"/>
      <c r="DJ17" s="624"/>
      <c r="DK17" s="624"/>
      <c r="DL17" s="624"/>
      <c r="DM17" s="624"/>
      <c r="DN17" s="624"/>
      <c r="DO17" s="624"/>
      <c r="DP17" s="625"/>
      <c r="DQ17" s="632">
        <v>3539028</v>
      </c>
      <c r="DR17" s="624"/>
      <c r="DS17" s="624"/>
      <c r="DT17" s="624"/>
      <c r="DU17" s="624"/>
      <c r="DV17" s="624"/>
      <c r="DW17" s="624"/>
      <c r="DX17" s="624"/>
      <c r="DY17" s="624"/>
      <c r="DZ17" s="624"/>
      <c r="EA17" s="624"/>
      <c r="EB17" s="624"/>
      <c r="EC17" s="633"/>
    </row>
    <row r="18" spans="2:133" ht="11.25" customHeight="1" x14ac:dyDescent="0.2">
      <c r="B18" s="620" t="s">
        <v>256</v>
      </c>
      <c r="C18" s="621"/>
      <c r="D18" s="621"/>
      <c r="E18" s="621"/>
      <c r="F18" s="621"/>
      <c r="G18" s="621"/>
      <c r="H18" s="621"/>
      <c r="I18" s="621"/>
      <c r="J18" s="621"/>
      <c r="K18" s="621"/>
      <c r="L18" s="621"/>
      <c r="M18" s="621"/>
      <c r="N18" s="621"/>
      <c r="O18" s="621"/>
      <c r="P18" s="621"/>
      <c r="Q18" s="622"/>
      <c r="R18" s="623">
        <v>60556</v>
      </c>
      <c r="S18" s="624"/>
      <c r="T18" s="624"/>
      <c r="U18" s="624"/>
      <c r="V18" s="624"/>
      <c r="W18" s="624"/>
      <c r="X18" s="624"/>
      <c r="Y18" s="625"/>
      <c r="Z18" s="626">
        <v>0.1</v>
      </c>
      <c r="AA18" s="626"/>
      <c r="AB18" s="626"/>
      <c r="AC18" s="626"/>
      <c r="AD18" s="627">
        <v>60556</v>
      </c>
      <c r="AE18" s="627"/>
      <c r="AF18" s="627"/>
      <c r="AG18" s="627"/>
      <c r="AH18" s="627"/>
      <c r="AI18" s="627"/>
      <c r="AJ18" s="627"/>
      <c r="AK18" s="627"/>
      <c r="AL18" s="628">
        <v>0.3</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2">
      <c r="B19" s="620" t="s">
        <v>259</v>
      </c>
      <c r="C19" s="621"/>
      <c r="D19" s="621"/>
      <c r="E19" s="621"/>
      <c r="F19" s="621"/>
      <c r="G19" s="621"/>
      <c r="H19" s="621"/>
      <c r="I19" s="621"/>
      <c r="J19" s="621"/>
      <c r="K19" s="621"/>
      <c r="L19" s="621"/>
      <c r="M19" s="621"/>
      <c r="N19" s="621"/>
      <c r="O19" s="621"/>
      <c r="P19" s="621"/>
      <c r="Q19" s="622"/>
      <c r="R19" s="623">
        <v>308377</v>
      </c>
      <c r="S19" s="624"/>
      <c r="T19" s="624"/>
      <c r="U19" s="624"/>
      <c r="V19" s="624"/>
      <c r="W19" s="624"/>
      <c r="X19" s="624"/>
      <c r="Y19" s="625"/>
      <c r="Z19" s="626">
        <v>0.8</v>
      </c>
      <c r="AA19" s="626"/>
      <c r="AB19" s="626"/>
      <c r="AC19" s="626"/>
      <c r="AD19" s="627">
        <v>308377</v>
      </c>
      <c r="AE19" s="627"/>
      <c r="AF19" s="627"/>
      <c r="AG19" s="627"/>
      <c r="AH19" s="627"/>
      <c r="AI19" s="627"/>
      <c r="AJ19" s="627"/>
      <c r="AK19" s="627"/>
      <c r="AL19" s="628">
        <v>1.4</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658590</v>
      </c>
      <c r="BH19" s="624"/>
      <c r="BI19" s="624"/>
      <c r="BJ19" s="624"/>
      <c r="BK19" s="624"/>
      <c r="BL19" s="624"/>
      <c r="BM19" s="624"/>
      <c r="BN19" s="625"/>
      <c r="BO19" s="626">
        <v>5.8</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2">
      <c r="B20" s="636" t="s">
        <v>262</v>
      </c>
      <c r="C20" s="637"/>
      <c r="D20" s="637"/>
      <c r="E20" s="637"/>
      <c r="F20" s="637"/>
      <c r="G20" s="637"/>
      <c r="H20" s="637"/>
      <c r="I20" s="637"/>
      <c r="J20" s="637"/>
      <c r="K20" s="637"/>
      <c r="L20" s="637"/>
      <c r="M20" s="637"/>
      <c r="N20" s="637"/>
      <c r="O20" s="637"/>
      <c r="P20" s="637"/>
      <c r="Q20" s="638"/>
      <c r="R20" s="623">
        <v>11696</v>
      </c>
      <c r="S20" s="624"/>
      <c r="T20" s="624"/>
      <c r="U20" s="624"/>
      <c r="V20" s="624"/>
      <c r="W20" s="624"/>
      <c r="X20" s="624"/>
      <c r="Y20" s="625"/>
      <c r="Z20" s="626">
        <v>0</v>
      </c>
      <c r="AA20" s="626"/>
      <c r="AB20" s="626"/>
      <c r="AC20" s="626"/>
      <c r="AD20" s="627">
        <v>11696</v>
      </c>
      <c r="AE20" s="627"/>
      <c r="AF20" s="627"/>
      <c r="AG20" s="627"/>
      <c r="AH20" s="627"/>
      <c r="AI20" s="627"/>
      <c r="AJ20" s="627"/>
      <c r="AK20" s="627"/>
      <c r="AL20" s="628">
        <v>0.1</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658590</v>
      </c>
      <c r="BH20" s="624"/>
      <c r="BI20" s="624"/>
      <c r="BJ20" s="624"/>
      <c r="BK20" s="624"/>
      <c r="BL20" s="624"/>
      <c r="BM20" s="624"/>
      <c r="BN20" s="625"/>
      <c r="BO20" s="626">
        <v>5.8</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38720077</v>
      </c>
      <c r="CS20" s="624"/>
      <c r="CT20" s="624"/>
      <c r="CU20" s="624"/>
      <c r="CV20" s="624"/>
      <c r="CW20" s="624"/>
      <c r="CX20" s="624"/>
      <c r="CY20" s="625"/>
      <c r="CZ20" s="626">
        <v>100</v>
      </c>
      <c r="DA20" s="626"/>
      <c r="DB20" s="626"/>
      <c r="DC20" s="626"/>
      <c r="DD20" s="632">
        <v>3329661</v>
      </c>
      <c r="DE20" s="624"/>
      <c r="DF20" s="624"/>
      <c r="DG20" s="624"/>
      <c r="DH20" s="624"/>
      <c r="DI20" s="624"/>
      <c r="DJ20" s="624"/>
      <c r="DK20" s="624"/>
      <c r="DL20" s="624"/>
      <c r="DM20" s="624"/>
      <c r="DN20" s="624"/>
      <c r="DO20" s="624"/>
      <c r="DP20" s="625"/>
      <c r="DQ20" s="632">
        <v>26441035</v>
      </c>
      <c r="DR20" s="624"/>
      <c r="DS20" s="624"/>
      <c r="DT20" s="624"/>
      <c r="DU20" s="624"/>
      <c r="DV20" s="624"/>
      <c r="DW20" s="624"/>
      <c r="DX20" s="624"/>
      <c r="DY20" s="624"/>
      <c r="DZ20" s="624"/>
      <c r="EA20" s="624"/>
      <c r="EB20" s="624"/>
      <c r="EC20" s="633"/>
    </row>
    <row r="21" spans="2:133" ht="11.25" customHeight="1" x14ac:dyDescent="0.2">
      <c r="B21" s="620" t="s">
        <v>265</v>
      </c>
      <c r="C21" s="621"/>
      <c r="D21" s="621"/>
      <c r="E21" s="621"/>
      <c r="F21" s="621"/>
      <c r="G21" s="621"/>
      <c r="H21" s="621"/>
      <c r="I21" s="621"/>
      <c r="J21" s="621"/>
      <c r="K21" s="621"/>
      <c r="L21" s="621"/>
      <c r="M21" s="621"/>
      <c r="N21" s="621"/>
      <c r="O21" s="621"/>
      <c r="P21" s="621"/>
      <c r="Q21" s="622"/>
      <c r="R21" s="623">
        <v>9397910</v>
      </c>
      <c r="S21" s="624"/>
      <c r="T21" s="624"/>
      <c r="U21" s="624"/>
      <c r="V21" s="624"/>
      <c r="W21" s="624"/>
      <c r="X21" s="624"/>
      <c r="Y21" s="625"/>
      <c r="Z21" s="626">
        <v>22.9</v>
      </c>
      <c r="AA21" s="626"/>
      <c r="AB21" s="626"/>
      <c r="AC21" s="626"/>
      <c r="AD21" s="627">
        <v>8436376</v>
      </c>
      <c r="AE21" s="627"/>
      <c r="AF21" s="627"/>
      <c r="AG21" s="627"/>
      <c r="AH21" s="627"/>
      <c r="AI21" s="627"/>
      <c r="AJ21" s="627"/>
      <c r="AK21" s="627"/>
      <c r="AL21" s="628">
        <v>37.1</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166979</v>
      </c>
      <c r="BH21" s="624"/>
      <c r="BI21" s="624"/>
      <c r="BJ21" s="624"/>
      <c r="BK21" s="624"/>
      <c r="BL21" s="624"/>
      <c r="BM21" s="624"/>
      <c r="BN21" s="625"/>
      <c r="BO21" s="626">
        <v>1.5</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2">
      <c r="B22" s="620" t="s">
        <v>267</v>
      </c>
      <c r="C22" s="621"/>
      <c r="D22" s="621"/>
      <c r="E22" s="621"/>
      <c r="F22" s="621"/>
      <c r="G22" s="621"/>
      <c r="H22" s="621"/>
      <c r="I22" s="621"/>
      <c r="J22" s="621"/>
      <c r="K22" s="621"/>
      <c r="L22" s="621"/>
      <c r="M22" s="621"/>
      <c r="N22" s="621"/>
      <c r="O22" s="621"/>
      <c r="P22" s="621"/>
      <c r="Q22" s="622"/>
      <c r="R22" s="623">
        <v>8436376</v>
      </c>
      <c r="S22" s="624"/>
      <c r="T22" s="624"/>
      <c r="U22" s="624"/>
      <c r="V22" s="624"/>
      <c r="W22" s="624"/>
      <c r="X22" s="624"/>
      <c r="Y22" s="625"/>
      <c r="Z22" s="626">
        <v>20.5</v>
      </c>
      <c r="AA22" s="626"/>
      <c r="AB22" s="626"/>
      <c r="AC22" s="626"/>
      <c r="AD22" s="627">
        <v>8436376</v>
      </c>
      <c r="AE22" s="627"/>
      <c r="AF22" s="627"/>
      <c r="AG22" s="627"/>
      <c r="AH22" s="627"/>
      <c r="AI22" s="627"/>
      <c r="AJ22" s="627"/>
      <c r="AK22" s="627"/>
      <c r="AL22" s="628">
        <v>37.1</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2">
      <c r="B23" s="620" t="s">
        <v>270</v>
      </c>
      <c r="C23" s="621"/>
      <c r="D23" s="621"/>
      <c r="E23" s="621"/>
      <c r="F23" s="621"/>
      <c r="G23" s="621"/>
      <c r="H23" s="621"/>
      <c r="I23" s="621"/>
      <c r="J23" s="621"/>
      <c r="K23" s="621"/>
      <c r="L23" s="621"/>
      <c r="M23" s="621"/>
      <c r="N23" s="621"/>
      <c r="O23" s="621"/>
      <c r="P23" s="621"/>
      <c r="Q23" s="622"/>
      <c r="R23" s="623">
        <v>961534</v>
      </c>
      <c r="S23" s="624"/>
      <c r="T23" s="624"/>
      <c r="U23" s="624"/>
      <c r="V23" s="624"/>
      <c r="W23" s="624"/>
      <c r="X23" s="624"/>
      <c r="Y23" s="625"/>
      <c r="Z23" s="626">
        <v>2.2999999999999998</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491611</v>
      </c>
      <c r="BH23" s="624"/>
      <c r="BI23" s="624"/>
      <c r="BJ23" s="624"/>
      <c r="BK23" s="624"/>
      <c r="BL23" s="624"/>
      <c r="BM23" s="624"/>
      <c r="BN23" s="625"/>
      <c r="BO23" s="626">
        <v>4.3</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2">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18704356</v>
      </c>
      <c r="CS24" s="613"/>
      <c r="CT24" s="613"/>
      <c r="CU24" s="613"/>
      <c r="CV24" s="613"/>
      <c r="CW24" s="613"/>
      <c r="CX24" s="613"/>
      <c r="CY24" s="614"/>
      <c r="CZ24" s="617">
        <v>48.3</v>
      </c>
      <c r="DA24" s="618"/>
      <c r="DB24" s="618"/>
      <c r="DC24" s="634"/>
      <c r="DD24" s="658">
        <v>12931773</v>
      </c>
      <c r="DE24" s="613"/>
      <c r="DF24" s="613"/>
      <c r="DG24" s="613"/>
      <c r="DH24" s="613"/>
      <c r="DI24" s="613"/>
      <c r="DJ24" s="613"/>
      <c r="DK24" s="614"/>
      <c r="DL24" s="658">
        <v>11691037</v>
      </c>
      <c r="DM24" s="613"/>
      <c r="DN24" s="613"/>
      <c r="DO24" s="613"/>
      <c r="DP24" s="613"/>
      <c r="DQ24" s="613"/>
      <c r="DR24" s="613"/>
      <c r="DS24" s="613"/>
      <c r="DT24" s="613"/>
      <c r="DU24" s="613"/>
      <c r="DV24" s="614"/>
      <c r="DW24" s="617">
        <v>51.2</v>
      </c>
      <c r="DX24" s="618"/>
      <c r="DY24" s="618"/>
      <c r="DZ24" s="618"/>
      <c r="EA24" s="618"/>
      <c r="EB24" s="618"/>
      <c r="EC24" s="619"/>
    </row>
    <row r="25" spans="2:133" ht="11.25" customHeight="1" x14ac:dyDescent="0.2">
      <c r="B25" s="620" t="s">
        <v>280</v>
      </c>
      <c r="C25" s="621"/>
      <c r="D25" s="621"/>
      <c r="E25" s="621"/>
      <c r="F25" s="621"/>
      <c r="G25" s="621"/>
      <c r="H25" s="621"/>
      <c r="I25" s="621"/>
      <c r="J25" s="621"/>
      <c r="K25" s="621"/>
      <c r="L25" s="621"/>
      <c r="M25" s="621"/>
      <c r="N25" s="621"/>
      <c r="O25" s="621"/>
      <c r="P25" s="621"/>
      <c r="Q25" s="622"/>
      <c r="R25" s="623">
        <v>24058205</v>
      </c>
      <c r="S25" s="624"/>
      <c r="T25" s="624"/>
      <c r="U25" s="624"/>
      <c r="V25" s="624"/>
      <c r="W25" s="624"/>
      <c r="X25" s="624"/>
      <c r="Y25" s="625"/>
      <c r="Z25" s="626">
        <v>58.5</v>
      </c>
      <c r="AA25" s="626"/>
      <c r="AB25" s="626"/>
      <c r="AC25" s="626"/>
      <c r="AD25" s="627">
        <v>22605060</v>
      </c>
      <c r="AE25" s="627"/>
      <c r="AF25" s="627"/>
      <c r="AG25" s="627"/>
      <c r="AH25" s="627"/>
      <c r="AI25" s="627"/>
      <c r="AJ25" s="627"/>
      <c r="AK25" s="627"/>
      <c r="AL25" s="628">
        <v>99.4</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6371911</v>
      </c>
      <c r="CS25" s="655"/>
      <c r="CT25" s="655"/>
      <c r="CU25" s="655"/>
      <c r="CV25" s="655"/>
      <c r="CW25" s="655"/>
      <c r="CX25" s="655"/>
      <c r="CY25" s="656"/>
      <c r="CZ25" s="628">
        <v>16.5</v>
      </c>
      <c r="DA25" s="653"/>
      <c r="DB25" s="653"/>
      <c r="DC25" s="657"/>
      <c r="DD25" s="632">
        <v>5970730</v>
      </c>
      <c r="DE25" s="655"/>
      <c r="DF25" s="655"/>
      <c r="DG25" s="655"/>
      <c r="DH25" s="655"/>
      <c r="DI25" s="655"/>
      <c r="DJ25" s="655"/>
      <c r="DK25" s="656"/>
      <c r="DL25" s="632">
        <v>5838609</v>
      </c>
      <c r="DM25" s="655"/>
      <c r="DN25" s="655"/>
      <c r="DO25" s="655"/>
      <c r="DP25" s="655"/>
      <c r="DQ25" s="655"/>
      <c r="DR25" s="655"/>
      <c r="DS25" s="655"/>
      <c r="DT25" s="655"/>
      <c r="DU25" s="655"/>
      <c r="DV25" s="656"/>
      <c r="DW25" s="628">
        <v>25.6</v>
      </c>
      <c r="DX25" s="653"/>
      <c r="DY25" s="653"/>
      <c r="DZ25" s="653"/>
      <c r="EA25" s="653"/>
      <c r="EB25" s="653"/>
      <c r="EC25" s="654"/>
    </row>
    <row r="26" spans="2:133" ht="11.25" customHeight="1" x14ac:dyDescent="0.2">
      <c r="B26" s="620" t="s">
        <v>283</v>
      </c>
      <c r="C26" s="621"/>
      <c r="D26" s="621"/>
      <c r="E26" s="621"/>
      <c r="F26" s="621"/>
      <c r="G26" s="621"/>
      <c r="H26" s="621"/>
      <c r="I26" s="621"/>
      <c r="J26" s="621"/>
      <c r="K26" s="621"/>
      <c r="L26" s="621"/>
      <c r="M26" s="621"/>
      <c r="N26" s="621"/>
      <c r="O26" s="621"/>
      <c r="P26" s="621"/>
      <c r="Q26" s="622"/>
      <c r="R26" s="623">
        <v>11579</v>
      </c>
      <c r="S26" s="624"/>
      <c r="T26" s="624"/>
      <c r="U26" s="624"/>
      <c r="V26" s="624"/>
      <c r="W26" s="624"/>
      <c r="X26" s="624"/>
      <c r="Y26" s="625"/>
      <c r="Z26" s="626">
        <v>0</v>
      </c>
      <c r="AA26" s="626"/>
      <c r="AB26" s="626"/>
      <c r="AC26" s="626"/>
      <c r="AD26" s="627">
        <v>11579</v>
      </c>
      <c r="AE26" s="627"/>
      <c r="AF26" s="627"/>
      <c r="AG26" s="627"/>
      <c r="AH26" s="627"/>
      <c r="AI26" s="627"/>
      <c r="AJ26" s="627"/>
      <c r="AK26" s="627"/>
      <c r="AL26" s="628">
        <v>0.1</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3819292</v>
      </c>
      <c r="CS26" s="624"/>
      <c r="CT26" s="624"/>
      <c r="CU26" s="624"/>
      <c r="CV26" s="624"/>
      <c r="CW26" s="624"/>
      <c r="CX26" s="624"/>
      <c r="CY26" s="625"/>
      <c r="CZ26" s="628">
        <v>9.9</v>
      </c>
      <c r="DA26" s="653"/>
      <c r="DB26" s="653"/>
      <c r="DC26" s="657"/>
      <c r="DD26" s="632">
        <v>3569927</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2">
      <c r="B27" s="620" t="s">
        <v>286</v>
      </c>
      <c r="C27" s="621"/>
      <c r="D27" s="621"/>
      <c r="E27" s="621"/>
      <c r="F27" s="621"/>
      <c r="G27" s="621"/>
      <c r="H27" s="621"/>
      <c r="I27" s="621"/>
      <c r="J27" s="621"/>
      <c r="K27" s="621"/>
      <c r="L27" s="621"/>
      <c r="M27" s="621"/>
      <c r="N27" s="621"/>
      <c r="O27" s="621"/>
      <c r="P27" s="621"/>
      <c r="Q27" s="622"/>
      <c r="R27" s="623">
        <v>52927</v>
      </c>
      <c r="S27" s="624"/>
      <c r="T27" s="624"/>
      <c r="U27" s="624"/>
      <c r="V27" s="624"/>
      <c r="W27" s="624"/>
      <c r="X27" s="624"/>
      <c r="Y27" s="625"/>
      <c r="Z27" s="626">
        <v>0.1</v>
      </c>
      <c r="AA27" s="626"/>
      <c r="AB27" s="626"/>
      <c r="AC27" s="626"/>
      <c r="AD27" s="627" t="s">
        <v>122</v>
      </c>
      <c r="AE27" s="627"/>
      <c r="AF27" s="627"/>
      <c r="AG27" s="627"/>
      <c r="AH27" s="627"/>
      <c r="AI27" s="627"/>
      <c r="AJ27" s="627"/>
      <c r="AK27" s="627"/>
      <c r="AL27" s="628" t="s">
        <v>122</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11337289</v>
      </c>
      <c r="BH27" s="624"/>
      <c r="BI27" s="624"/>
      <c r="BJ27" s="624"/>
      <c r="BK27" s="624"/>
      <c r="BL27" s="624"/>
      <c r="BM27" s="624"/>
      <c r="BN27" s="625"/>
      <c r="BO27" s="626">
        <v>100</v>
      </c>
      <c r="BP27" s="626"/>
      <c r="BQ27" s="626"/>
      <c r="BR27" s="626"/>
      <c r="BS27" s="627">
        <v>243943</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8786556</v>
      </c>
      <c r="CS27" s="655"/>
      <c r="CT27" s="655"/>
      <c r="CU27" s="655"/>
      <c r="CV27" s="655"/>
      <c r="CW27" s="655"/>
      <c r="CX27" s="655"/>
      <c r="CY27" s="656"/>
      <c r="CZ27" s="628">
        <v>22.7</v>
      </c>
      <c r="DA27" s="653"/>
      <c r="DB27" s="653"/>
      <c r="DC27" s="657"/>
      <c r="DD27" s="632">
        <v>3422411</v>
      </c>
      <c r="DE27" s="655"/>
      <c r="DF27" s="655"/>
      <c r="DG27" s="655"/>
      <c r="DH27" s="655"/>
      <c r="DI27" s="655"/>
      <c r="DJ27" s="655"/>
      <c r="DK27" s="656"/>
      <c r="DL27" s="632">
        <v>2313796</v>
      </c>
      <c r="DM27" s="655"/>
      <c r="DN27" s="655"/>
      <c r="DO27" s="655"/>
      <c r="DP27" s="655"/>
      <c r="DQ27" s="655"/>
      <c r="DR27" s="655"/>
      <c r="DS27" s="655"/>
      <c r="DT27" s="655"/>
      <c r="DU27" s="655"/>
      <c r="DV27" s="656"/>
      <c r="DW27" s="628">
        <v>10.1</v>
      </c>
      <c r="DX27" s="653"/>
      <c r="DY27" s="653"/>
      <c r="DZ27" s="653"/>
      <c r="EA27" s="653"/>
      <c r="EB27" s="653"/>
      <c r="EC27" s="654"/>
    </row>
    <row r="28" spans="2:133" ht="11.25" customHeight="1" x14ac:dyDescent="0.2">
      <c r="B28" s="620" t="s">
        <v>289</v>
      </c>
      <c r="C28" s="621"/>
      <c r="D28" s="621"/>
      <c r="E28" s="621"/>
      <c r="F28" s="621"/>
      <c r="G28" s="621"/>
      <c r="H28" s="621"/>
      <c r="I28" s="621"/>
      <c r="J28" s="621"/>
      <c r="K28" s="621"/>
      <c r="L28" s="621"/>
      <c r="M28" s="621"/>
      <c r="N28" s="621"/>
      <c r="O28" s="621"/>
      <c r="P28" s="621"/>
      <c r="Q28" s="622"/>
      <c r="R28" s="623">
        <v>234993</v>
      </c>
      <c r="S28" s="624"/>
      <c r="T28" s="624"/>
      <c r="U28" s="624"/>
      <c r="V28" s="624"/>
      <c r="W28" s="624"/>
      <c r="X28" s="624"/>
      <c r="Y28" s="625"/>
      <c r="Z28" s="626">
        <v>0.6</v>
      </c>
      <c r="AA28" s="626"/>
      <c r="AB28" s="626"/>
      <c r="AC28" s="626"/>
      <c r="AD28" s="627">
        <v>38790</v>
      </c>
      <c r="AE28" s="627"/>
      <c r="AF28" s="627"/>
      <c r="AG28" s="627"/>
      <c r="AH28" s="627"/>
      <c r="AI28" s="627"/>
      <c r="AJ28" s="627"/>
      <c r="AK28" s="627"/>
      <c r="AL28" s="628">
        <v>0.2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3545889</v>
      </c>
      <c r="CS28" s="624"/>
      <c r="CT28" s="624"/>
      <c r="CU28" s="624"/>
      <c r="CV28" s="624"/>
      <c r="CW28" s="624"/>
      <c r="CX28" s="624"/>
      <c r="CY28" s="625"/>
      <c r="CZ28" s="628">
        <v>9.1999999999999993</v>
      </c>
      <c r="DA28" s="653"/>
      <c r="DB28" s="653"/>
      <c r="DC28" s="657"/>
      <c r="DD28" s="632">
        <v>3538632</v>
      </c>
      <c r="DE28" s="624"/>
      <c r="DF28" s="624"/>
      <c r="DG28" s="624"/>
      <c r="DH28" s="624"/>
      <c r="DI28" s="624"/>
      <c r="DJ28" s="624"/>
      <c r="DK28" s="625"/>
      <c r="DL28" s="632">
        <v>3538632</v>
      </c>
      <c r="DM28" s="624"/>
      <c r="DN28" s="624"/>
      <c r="DO28" s="624"/>
      <c r="DP28" s="624"/>
      <c r="DQ28" s="624"/>
      <c r="DR28" s="624"/>
      <c r="DS28" s="624"/>
      <c r="DT28" s="624"/>
      <c r="DU28" s="624"/>
      <c r="DV28" s="625"/>
      <c r="DW28" s="628">
        <v>15.5</v>
      </c>
      <c r="DX28" s="653"/>
      <c r="DY28" s="653"/>
      <c r="DZ28" s="653"/>
      <c r="EA28" s="653"/>
      <c r="EB28" s="653"/>
      <c r="EC28" s="654"/>
    </row>
    <row r="29" spans="2:133" ht="11.25" customHeight="1" x14ac:dyDescent="0.2">
      <c r="B29" s="620" t="s">
        <v>291</v>
      </c>
      <c r="C29" s="621"/>
      <c r="D29" s="621"/>
      <c r="E29" s="621"/>
      <c r="F29" s="621"/>
      <c r="G29" s="621"/>
      <c r="H29" s="621"/>
      <c r="I29" s="621"/>
      <c r="J29" s="621"/>
      <c r="K29" s="621"/>
      <c r="L29" s="621"/>
      <c r="M29" s="621"/>
      <c r="N29" s="621"/>
      <c r="O29" s="621"/>
      <c r="P29" s="621"/>
      <c r="Q29" s="622"/>
      <c r="R29" s="623">
        <v>41549</v>
      </c>
      <c r="S29" s="624"/>
      <c r="T29" s="624"/>
      <c r="U29" s="624"/>
      <c r="V29" s="624"/>
      <c r="W29" s="624"/>
      <c r="X29" s="624"/>
      <c r="Y29" s="625"/>
      <c r="Z29" s="626">
        <v>0.1</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292</v>
      </c>
      <c r="CE29" s="660"/>
      <c r="CF29" s="620" t="s">
        <v>66</v>
      </c>
      <c r="CG29" s="621"/>
      <c r="CH29" s="621"/>
      <c r="CI29" s="621"/>
      <c r="CJ29" s="621"/>
      <c r="CK29" s="621"/>
      <c r="CL29" s="621"/>
      <c r="CM29" s="621"/>
      <c r="CN29" s="621"/>
      <c r="CO29" s="621"/>
      <c r="CP29" s="621"/>
      <c r="CQ29" s="622"/>
      <c r="CR29" s="623">
        <v>3545889</v>
      </c>
      <c r="CS29" s="655"/>
      <c r="CT29" s="655"/>
      <c r="CU29" s="655"/>
      <c r="CV29" s="655"/>
      <c r="CW29" s="655"/>
      <c r="CX29" s="655"/>
      <c r="CY29" s="656"/>
      <c r="CZ29" s="628">
        <v>9.1999999999999993</v>
      </c>
      <c r="DA29" s="653"/>
      <c r="DB29" s="653"/>
      <c r="DC29" s="657"/>
      <c r="DD29" s="632">
        <v>3538632</v>
      </c>
      <c r="DE29" s="655"/>
      <c r="DF29" s="655"/>
      <c r="DG29" s="655"/>
      <c r="DH29" s="655"/>
      <c r="DI29" s="655"/>
      <c r="DJ29" s="655"/>
      <c r="DK29" s="656"/>
      <c r="DL29" s="632">
        <v>3538632</v>
      </c>
      <c r="DM29" s="655"/>
      <c r="DN29" s="655"/>
      <c r="DO29" s="655"/>
      <c r="DP29" s="655"/>
      <c r="DQ29" s="655"/>
      <c r="DR29" s="655"/>
      <c r="DS29" s="655"/>
      <c r="DT29" s="655"/>
      <c r="DU29" s="655"/>
      <c r="DV29" s="656"/>
      <c r="DW29" s="628">
        <v>15.5</v>
      </c>
      <c r="DX29" s="653"/>
      <c r="DY29" s="653"/>
      <c r="DZ29" s="653"/>
      <c r="EA29" s="653"/>
      <c r="EB29" s="653"/>
      <c r="EC29" s="654"/>
    </row>
    <row r="30" spans="2:133" ht="11.25" customHeight="1" x14ac:dyDescent="0.2">
      <c r="B30" s="620" t="s">
        <v>293</v>
      </c>
      <c r="C30" s="621"/>
      <c r="D30" s="621"/>
      <c r="E30" s="621"/>
      <c r="F30" s="621"/>
      <c r="G30" s="621"/>
      <c r="H30" s="621"/>
      <c r="I30" s="621"/>
      <c r="J30" s="621"/>
      <c r="K30" s="621"/>
      <c r="L30" s="621"/>
      <c r="M30" s="621"/>
      <c r="N30" s="621"/>
      <c r="O30" s="621"/>
      <c r="P30" s="621"/>
      <c r="Q30" s="622"/>
      <c r="R30" s="623">
        <v>5828401</v>
      </c>
      <c r="S30" s="624"/>
      <c r="T30" s="624"/>
      <c r="U30" s="624"/>
      <c r="V30" s="624"/>
      <c r="W30" s="624"/>
      <c r="X30" s="624"/>
      <c r="Y30" s="625"/>
      <c r="Z30" s="626">
        <v>14.2</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65"/>
      <c r="BI30" s="665"/>
      <c r="BJ30" s="665"/>
      <c r="BK30" s="665"/>
      <c r="BL30" s="665"/>
      <c r="BM30" s="665"/>
      <c r="BN30" s="665"/>
      <c r="BO30" s="665"/>
      <c r="BP30" s="665"/>
      <c r="BQ30" s="666"/>
      <c r="BR30" s="605" t="s">
        <v>295</v>
      </c>
      <c r="BS30" s="665"/>
      <c r="BT30" s="665"/>
      <c r="BU30" s="665"/>
      <c r="BV30" s="665"/>
      <c r="BW30" s="665"/>
      <c r="BX30" s="665"/>
      <c r="BY30" s="665"/>
      <c r="BZ30" s="665"/>
      <c r="CA30" s="665"/>
      <c r="CB30" s="666"/>
      <c r="CD30" s="661"/>
      <c r="CE30" s="662"/>
      <c r="CF30" s="620" t="s">
        <v>296</v>
      </c>
      <c r="CG30" s="621"/>
      <c r="CH30" s="621"/>
      <c r="CI30" s="621"/>
      <c r="CJ30" s="621"/>
      <c r="CK30" s="621"/>
      <c r="CL30" s="621"/>
      <c r="CM30" s="621"/>
      <c r="CN30" s="621"/>
      <c r="CO30" s="621"/>
      <c r="CP30" s="621"/>
      <c r="CQ30" s="622"/>
      <c r="CR30" s="623">
        <v>3441989</v>
      </c>
      <c r="CS30" s="624"/>
      <c r="CT30" s="624"/>
      <c r="CU30" s="624"/>
      <c r="CV30" s="624"/>
      <c r="CW30" s="624"/>
      <c r="CX30" s="624"/>
      <c r="CY30" s="625"/>
      <c r="CZ30" s="628">
        <v>8.9</v>
      </c>
      <c r="DA30" s="653"/>
      <c r="DB30" s="653"/>
      <c r="DC30" s="657"/>
      <c r="DD30" s="632">
        <v>3435126</v>
      </c>
      <c r="DE30" s="624"/>
      <c r="DF30" s="624"/>
      <c r="DG30" s="624"/>
      <c r="DH30" s="624"/>
      <c r="DI30" s="624"/>
      <c r="DJ30" s="624"/>
      <c r="DK30" s="625"/>
      <c r="DL30" s="632">
        <v>3435126</v>
      </c>
      <c r="DM30" s="624"/>
      <c r="DN30" s="624"/>
      <c r="DO30" s="624"/>
      <c r="DP30" s="624"/>
      <c r="DQ30" s="624"/>
      <c r="DR30" s="624"/>
      <c r="DS30" s="624"/>
      <c r="DT30" s="624"/>
      <c r="DU30" s="624"/>
      <c r="DV30" s="625"/>
      <c r="DW30" s="628">
        <v>15.1</v>
      </c>
      <c r="DX30" s="653"/>
      <c r="DY30" s="653"/>
      <c r="DZ30" s="653"/>
      <c r="EA30" s="653"/>
      <c r="EB30" s="653"/>
      <c r="EC30" s="654"/>
    </row>
    <row r="31" spans="2:133" ht="11.25" customHeight="1" x14ac:dyDescent="0.2">
      <c r="B31" s="636" t="s">
        <v>297</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69" t="s">
        <v>298</v>
      </c>
      <c r="AQ31" s="670"/>
      <c r="AR31" s="670"/>
      <c r="AS31" s="670"/>
      <c r="AT31" s="675" t="s">
        <v>299</v>
      </c>
      <c r="AU31" s="206"/>
      <c r="AV31" s="206"/>
      <c r="AW31" s="206"/>
      <c r="AX31" s="609" t="s">
        <v>177</v>
      </c>
      <c r="AY31" s="610"/>
      <c r="AZ31" s="610"/>
      <c r="BA31" s="610"/>
      <c r="BB31" s="610"/>
      <c r="BC31" s="610"/>
      <c r="BD31" s="610"/>
      <c r="BE31" s="610"/>
      <c r="BF31" s="611"/>
      <c r="BG31" s="679">
        <v>99</v>
      </c>
      <c r="BH31" s="667"/>
      <c r="BI31" s="667"/>
      <c r="BJ31" s="667"/>
      <c r="BK31" s="667"/>
      <c r="BL31" s="667"/>
      <c r="BM31" s="618">
        <v>96.6</v>
      </c>
      <c r="BN31" s="667"/>
      <c r="BO31" s="667"/>
      <c r="BP31" s="667"/>
      <c r="BQ31" s="668"/>
      <c r="BR31" s="679">
        <v>98.9</v>
      </c>
      <c r="BS31" s="667"/>
      <c r="BT31" s="667"/>
      <c r="BU31" s="667"/>
      <c r="BV31" s="667"/>
      <c r="BW31" s="667"/>
      <c r="BX31" s="618">
        <v>96.5</v>
      </c>
      <c r="BY31" s="667"/>
      <c r="BZ31" s="667"/>
      <c r="CA31" s="667"/>
      <c r="CB31" s="668"/>
      <c r="CD31" s="661"/>
      <c r="CE31" s="662"/>
      <c r="CF31" s="620" t="s">
        <v>300</v>
      </c>
      <c r="CG31" s="621"/>
      <c r="CH31" s="621"/>
      <c r="CI31" s="621"/>
      <c r="CJ31" s="621"/>
      <c r="CK31" s="621"/>
      <c r="CL31" s="621"/>
      <c r="CM31" s="621"/>
      <c r="CN31" s="621"/>
      <c r="CO31" s="621"/>
      <c r="CP31" s="621"/>
      <c r="CQ31" s="622"/>
      <c r="CR31" s="623">
        <v>103900</v>
      </c>
      <c r="CS31" s="655"/>
      <c r="CT31" s="655"/>
      <c r="CU31" s="655"/>
      <c r="CV31" s="655"/>
      <c r="CW31" s="655"/>
      <c r="CX31" s="655"/>
      <c r="CY31" s="656"/>
      <c r="CZ31" s="628">
        <v>0.3</v>
      </c>
      <c r="DA31" s="653"/>
      <c r="DB31" s="653"/>
      <c r="DC31" s="657"/>
      <c r="DD31" s="632">
        <v>103506</v>
      </c>
      <c r="DE31" s="655"/>
      <c r="DF31" s="655"/>
      <c r="DG31" s="655"/>
      <c r="DH31" s="655"/>
      <c r="DI31" s="655"/>
      <c r="DJ31" s="655"/>
      <c r="DK31" s="656"/>
      <c r="DL31" s="632">
        <v>103506</v>
      </c>
      <c r="DM31" s="655"/>
      <c r="DN31" s="655"/>
      <c r="DO31" s="655"/>
      <c r="DP31" s="655"/>
      <c r="DQ31" s="655"/>
      <c r="DR31" s="655"/>
      <c r="DS31" s="655"/>
      <c r="DT31" s="655"/>
      <c r="DU31" s="655"/>
      <c r="DV31" s="656"/>
      <c r="DW31" s="628">
        <v>0.5</v>
      </c>
      <c r="DX31" s="653"/>
      <c r="DY31" s="653"/>
      <c r="DZ31" s="653"/>
      <c r="EA31" s="653"/>
      <c r="EB31" s="653"/>
      <c r="EC31" s="654"/>
    </row>
    <row r="32" spans="2:133" ht="11.25" customHeight="1" x14ac:dyDescent="0.2">
      <c r="B32" s="620" t="s">
        <v>301</v>
      </c>
      <c r="C32" s="621"/>
      <c r="D32" s="621"/>
      <c r="E32" s="621"/>
      <c r="F32" s="621"/>
      <c r="G32" s="621"/>
      <c r="H32" s="621"/>
      <c r="I32" s="621"/>
      <c r="J32" s="621"/>
      <c r="K32" s="621"/>
      <c r="L32" s="621"/>
      <c r="M32" s="621"/>
      <c r="N32" s="621"/>
      <c r="O32" s="621"/>
      <c r="P32" s="621"/>
      <c r="Q32" s="622"/>
      <c r="R32" s="623">
        <v>2548280</v>
      </c>
      <c r="S32" s="624"/>
      <c r="T32" s="624"/>
      <c r="U32" s="624"/>
      <c r="V32" s="624"/>
      <c r="W32" s="624"/>
      <c r="X32" s="624"/>
      <c r="Y32" s="625"/>
      <c r="Z32" s="626">
        <v>6.2</v>
      </c>
      <c r="AA32" s="626"/>
      <c r="AB32" s="626"/>
      <c r="AC32" s="626"/>
      <c r="AD32" s="627" t="s">
        <v>122</v>
      </c>
      <c r="AE32" s="627"/>
      <c r="AF32" s="627"/>
      <c r="AG32" s="627"/>
      <c r="AH32" s="627"/>
      <c r="AI32" s="627"/>
      <c r="AJ32" s="627"/>
      <c r="AK32" s="627"/>
      <c r="AL32" s="628" t="s">
        <v>122</v>
      </c>
      <c r="AM32" s="629"/>
      <c r="AN32" s="629"/>
      <c r="AO32" s="630"/>
      <c r="AP32" s="671"/>
      <c r="AQ32" s="672"/>
      <c r="AR32" s="672"/>
      <c r="AS32" s="672"/>
      <c r="AT32" s="676"/>
      <c r="AU32" s="202" t="s">
        <v>302</v>
      </c>
      <c r="AX32" s="620" t="s">
        <v>303</v>
      </c>
      <c r="AY32" s="621"/>
      <c r="AZ32" s="621"/>
      <c r="BA32" s="621"/>
      <c r="BB32" s="621"/>
      <c r="BC32" s="621"/>
      <c r="BD32" s="621"/>
      <c r="BE32" s="621"/>
      <c r="BF32" s="622"/>
      <c r="BG32" s="680">
        <v>99.2</v>
      </c>
      <c r="BH32" s="655"/>
      <c r="BI32" s="655"/>
      <c r="BJ32" s="655"/>
      <c r="BK32" s="655"/>
      <c r="BL32" s="655"/>
      <c r="BM32" s="629">
        <v>97.4</v>
      </c>
      <c r="BN32" s="655"/>
      <c r="BO32" s="655"/>
      <c r="BP32" s="655"/>
      <c r="BQ32" s="678"/>
      <c r="BR32" s="680">
        <v>99</v>
      </c>
      <c r="BS32" s="655"/>
      <c r="BT32" s="655"/>
      <c r="BU32" s="655"/>
      <c r="BV32" s="655"/>
      <c r="BW32" s="655"/>
      <c r="BX32" s="629">
        <v>97.3</v>
      </c>
      <c r="BY32" s="655"/>
      <c r="BZ32" s="655"/>
      <c r="CA32" s="655"/>
      <c r="CB32" s="678"/>
      <c r="CD32" s="663"/>
      <c r="CE32" s="664"/>
      <c r="CF32" s="620" t="s">
        <v>304</v>
      </c>
      <c r="CG32" s="621"/>
      <c r="CH32" s="621"/>
      <c r="CI32" s="621"/>
      <c r="CJ32" s="621"/>
      <c r="CK32" s="621"/>
      <c r="CL32" s="621"/>
      <c r="CM32" s="621"/>
      <c r="CN32" s="621"/>
      <c r="CO32" s="621"/>
      <c r="CP32" s="621"/>
      <c r="CQ32" s="622"/>
      <c r="CR32" s="623" t="s">
        <v>122</v>
      </c>
      <c r="CS32" s="624"/>
      <c r="CT32" s="624"/>
      <c r="CU32" s="624"/>
      <c r="CV32" s="624"/>
      <c r="CW32" s="624"/>
      <c r="CX32" s="624"/>
      <c r="CY32" s="625"/>
      <c r="CZ32" s="628" t="s">
        <v>122</v>
      </c>
      <c r="DA32" s="653"/>
      <c r="DB32" s="653"/>
      <c r="DC32" s="657"/>
      <c r="DD32" s="632" t="s">
        <v>122</v>
      </c>
      <c r="DE32" s="624"/>
      <c r="DF32" s="624"/>
      <c r="DG32" s="624"/>
      <c r="DH32" s="624"/>
      <c r="DI32" s="624"/>
      <c r="DJ32" s="624"/>
      <c r="DK32" s="625"/>
      <c r="DL32" s="632" t="s">
        <v>122</v>
      </c>
      <c r="DM32" s="624"/>
      <c r="DN32" s="624"/>
      <c r="DO32" s="624"/>
      <c r="DP32" s="624"/>
      <c r="DQ32" s="624"/>
      <c r="DR32" s="624"/>
      <c r="DS32" s="624"/>
      <c r="DT32" s="624"/>
      <c r="DU32" s="624"/>
      <c r="DV32" s="625"/>
      <c r="DW32" s="628" t="s">
        <v>122</v>
      </c>
      <c r="DX32" s="653"/>
      <c r="DY32" s="653"/>
      <c r="DZ32" s="653"/>
      <c r="EA32" s="653"/>
      <c r="EB32" s="653"/>
      <c r="EC32" s="654"/>
    </row>
    <row r="33" spans="2:133" ht="11.25" customHeight="1" x14ac:dyDescent="0.2">
      <c r="B33" s="620" t="s">
        <v>305</v>
      </c>
      <c r="C33" s="621"/>
      <c r="D33" s="621"/>
      <c r="E33" s="621"/>
      <c r="F33" s="621"/>
      <c r="G33" s="621"/>
      <c r="H33" s="621"/>
      <c r="I33" s="621"/>
      <c r="J33" s="621"/>
      <c r="K33" s="621"/>
      <c r="L33" s="621"/>
      <c r="M33" s="621"/>
      <c r="N33" s="621"/>
      <c r="O33" s="621"/>
      <c r="P33" s="621"/>
      <c r="Q33" s="622"/>
      <c r="R33" s="623">
        <v>96561</v>
      </c>
      <c r="S33" s="624"/>
      <c r="T33" s="624"/>
      <c r="U33" s="624"/>
      <c r="V33" s="624"/>
      <c r="W33" s="624"/>
      <c r="X33" s="624"/>
      <c r="Y33" s="625"/>
      <c r="Z33" s="626">
        <v>0.2</v>
      </c>
      <c r="AA33" s="626"/>
      <c r="AB33" s="626"/>
      <c r="AC33" s="626"/>
      <c r="AD33" s="627">
        <v>60425</v>
      </c>
      <c r="AE33" s="627"/>
      <c r="AF33" s="627"/>
      <c r="AG33" s="627"/>
      <c r="AH33" s="627"/>
      <c r="AI33" s="627"/>
      <c r="AJ33" s="627"/>
      <c r="AK33" s="627"/>
      <c r="AL33" s="628">
        <v>0.3</v>
      </c>
      <c r="AM33" s="629"/>
      <c r="AN33" s="629"/>
      <c r="AO33" s="630"/>
      <c r="AP33" s="673"/>
      <c r="AQ33" s="674"/>
      <c r="AR33" s="674"/>
      <c r="AS33" s="674"/>
      <c r="AT33" s="677"/>
      <c r="AU33" s="207"/>
      <c r="AV33" s="207"/>
      <c r="AW33" s="207"/>
      <c r="AX33" s="644" t="s">
        <v>306</v>
      </c>
      <c r="AY33" s="645"/>
      <c r="AZ33" s="645"/>
      <c r="BA33" s="645"/>
      <c r="BB33" s="645"/>
      <c r="BC33" s="645"/>
      <c r="BD33" s="645"/>
      <c r="BE33" s="645"/>
      <c r="BF33" s="646"/>
      <c r="BG33" s="681">
        <v>98.9</v>
      </c>
      <c r="BH33" s="682"/>
      <c r="BI33" s="682"/>
      <c r="BJ33" s="682"/>
      <c r="BK33" s="682"/>
      <c r="BL33" s="682"/>
      <c r="BM33" s="683">
        <v>95.8</v>
      </c>
      <c r="BN33" s="682"/>
      <c r="BO33" s="682"/>
      <c r="BP33" s="682"/>
      <c r="BQ33" s="684"/>
      <c r="BR33" s="681">
        <v>98.8</v>
      </c>
      <c r="BS33" s="682"/>
      <c r="BT33" s="682"/>
      <c r="BU33" s="682"/>
      <c r="BV33" s="682"/>
      <c r="BW33" s="682"/>
      <c r="BX33" s="683">
        <v>95.8</v>
      </c>
      <c r="BY33" s="682"/>
      <c r="BZ33" s="682"/>
      <c r="CA33" s="682"/>
      <c r="CB33" s="684"/>
      <c r="CD33" s="620" t="s">
        <v>307</v>
      </c>
      <c r="CE33" s="621"/>
      <c r="CF33" s="621"/>
      <c r="CG33" s="621"/>
      <c r="CH33" s="621"/>
      <c r="CI33" s="621"/>
      <c r="CJ33" s="621"/>
      <c r="CK33" s="621"/>
      <c r="CL33" s="621"/>
      <c r="CM33" s="621"/>
      <c r="CN33" s="621"/>
      <c r="CO33" s="621"/>
      <c r="CP33" s="621"/>
      <c r="CQ33" s="622"/>
      <c r="CR33" s="623">
        <v>16679900</v>
      </c>
      <c r="CS33" s="655"/>
      <c r="CT33" s="655"/>
      <c r="CU33" s="655"/>
      <c r="CV33" s="655"/>
      <c r="CW33" s="655"/>
      <c r="CX33" s="655"/>
      <c r="CY33" s="656"/>
      <c r="CZ33" s="628">
        <v>43.1</v>
      </c>
      <c r="DA33" s="653"/>
      <c r="DB33" s="653"/>
      <c r="DC33" s="657"/>
      <c r="DD33" s="632">
        <v>12845742</v>
      </c>
      <c r="DE33" s="655"/>
      <c r="DF33" s="655"/>
      <c r="DG33" s="655"/>
      <c r="DH33" s="655"/>
      <c r="DI33" s="655"/>
      <c r="DJ33" s="655"/>
      <c r="DK33" s="656"/>
      <c r="DL33" s="632">
        <v>10534896</v>
      </c>
      <c r="DM33" s="655"/>
      <c r="DN33" s="655"/>
      <c r="DO33" s="655"/>
      <c r="DP33" s="655"/>
      <c r="DQ33" s="655"/>
      <c r="DR33" s="655"/>
      <c r="DS33" s="655"/>
      <c r="DT33" s="655"/>
      <c r="DU33" s="655"/>
      <c r="DV33" s="656"/>
      <c r="DW33" s="628">
        <v>46.2</v>
      </c>
      <c r="DX33" s="653"/>
      <c r="DY33" s="653"/>
      <c r="DZ33" s="653"/>
      <c r="EA33" s="653"/>
      <c r="EB33" s="653"/>
      <c r="EC33" s="654"/>
    </row>
    <row r="34" spans="2:133" ht="11.25" customHeight="1" x14ac:dyDescent="0.2">
      <c r="B34" s="620" t="s">
        <v>308</v>
      </c>
      <c r="C34" s="621"/>
      <c r="D34" s="621"/>
      <c r="E34" s="621"/>
      <c r="F34" s="621"/>
      <c r="G34" s="621"/>
      <c r="H34" s="621"/>
      <c r="I34" s="621"/>
      <c r="J34" s="621"/>
      <c r="K34" s="621"/>
      <c r="L34" s="621"/>
      <c r="M34" s="621"/>
      <c r="N34" s="621"/>
      <c r="O34" s="621"/>
      <c r="P34" s="621"/>
      <c r="Q34" s="622"/>
      <c r="R34" s="623">
        <v>488274</v>
      </c>
      <c r="S34" s="624"/>
      <c r="T34" s="624"/>
      <c r="U34" s="624"/>
      <c r="V34" s="624"/>
      <c r="W34" s="624"/>
      <c r="X34" s="624"/>
      <c r="Y34" s="625"/>
      <c r="Z34" s="626">
        <v>1.2</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5265074</v>
      </c>
      <c r="CS34" s="624"/>
      <c r="CT34" s="624"/>
      <c r="CU34" s="624"/>
      <c r="CV34" s="624"/>
      <c r="CW34" s="624"/>
      <c r="CX34" s="624"/>
      <c r="CY34" s="625"/>
      <c r="CZ34" s="628">
        <v>13.6</v>
      </c>
      <c r="DA34" s="653"/>
      <c r="DB34" s="653"/>
      <c r="DC34" s="657"/>
      <c r="DD34" s="632">
        <v>4276854</v>
      </c>
      <c r="DE34" s="624"/>
      <c r="DF34" s="624"/>
      <c r="DG34" s="624"/>
      <c r="DH34" s="624"/>
      <c r="DI34" s="624"/>
      <c r="DJ34" s="624"/>
      <c r="DK34" s="625"/>
      <c r="DL34" s="632">
        <v>3908024</v>
      </c>
      <c r="DM34" s="624"/>
      <c r="DN34" s="624"/>
      <c r="DO34" s="624"/>
      <c r="DP34" s="624"/>
      <c r="DQ34" s="624"/>
      <c r="DR34" s="624"/>
      <c r="DS34" s="624"/>
      <c r="DT34" s="624"/>
      <c r="DU34" s="624"/>
      <c r="DV34" s="625"/>
      <c r="DW34" s="628">
        <v>17.100000000000001</v>
      </c>
      <c r="DX34" s="653"/>
      <c r="DY34" s="653"/>
      <c r="DZ34" s="653"/>
      <c r="EA34" s="653"/>
      <c r="EB34" s="653"/>
      <c r="EC34" s="654"/>
    </row>
    <row r="35" spans="2:133" ht="11.25" customHeight="1" x14ac:dyDescent="0.2">
      <c r="B35" s="620" t="s">
        <v>310</v>
      </c>
      <c r="C35" s="621"/>
      <c r="D35" s="621"/>
      <c r="E35" s="621"/>
      <c r="F35" s="621"/>
      <c r="G35" s="621"/>
      <c r="H35" s="621"/>
      <c r="I35" s="621"/>
      <c r="J35" s="621"/>
      <c r="K35" s="621"/>
      <c r="L35" s="621"/>
      <c r="M35" s="621"/>
      <c r="N35" s="621"/>
      <c r="O35" s="621"/>
      <c r="P35" s="621"/>
      <c r="Q35" s="622"/>
      <c r="R35" s="623">
        <v>2176045</v>
      </c>
      <c r="S35" s="624"/>
      <c r="T35" s="624"/>
      <c r="U35" s="624"/>
      <c r="V35" s="624"/>
      <c r="W35" s="624"/>
      <c r="X35" s="624"/>
      <c r="Y35" s="625"/>
      <c r="Z35" s="626">
        <v>5.3</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318676</v>
      </c>
      <c r="CS35" s="655"/>
      <c r="CT35" s="655"/>
      <c r="CU35" s="655"/>
      <c r="CV35" s="655"/>
      <c r="CW35" s="655"/>
      <c r="CX35" s="655"/>
      <c r="CY35" s="656"/>
      <c r="CZ35" s="628">
        <v>0.8</v>
      </c>
      <c r="DA35" s="653"/>
      <c r="DB35" s="653"/>
      <c r="DC35" s="657"/>
      <c r="DD35" s="632">
        <v>185148</v>
      </c>
      <c r="DE35" s="655"/>
      <c r="DF35" s="655"/>
      <c r="DG35" s="655"/>
      <c r="DH35" s="655"/>
      <c r="DI35" s="655"/>
      <c r="DJ35" s="655"/>
      <c r="DK35" s="656"/>
      <c r="DL35" s="632">
        <v>185148</v>
      </c>
      <c r="DM35" s="655"/>
      <c r="DN35" s="655"/>
      <c r="DO35" s="655"/>
      <c r="DP35" s="655"/>
      <c r="DQ35" s="655"/>
      <c r="DR35" s="655"/>
      <c r="DS35" s="655"/>
      <c r="DT35" s="655"/>
      <c r="DU35" s="655"/>
      <c r="DV35" s="656"/>
      <c r="DW35" s="628">
        <v>0.8</v>
      </c>
      <c r="DX35" s="653"/>
      <c r="DY35" s="653"/>
      <c r="DZ35" s="653"/>
      <c r="EA35" s="653"/>
      <c r="EB35" s="653"/>
      <c r="EC35" s="654"/>
    </row>
    <row r="36" spans="2:133" ht="11.25" customHeight="1" x14ac:dyDescent="0.2">
      <c r="B36" s="620" t="s">
        <v>314</v>
      </c>
      <c r="C36" s="621"/>
      <c r="D36" s="621"/>
      <c r="E36" s="621"/>
      <c r="F36" s="621"/>
      <c r="G36" s="621"/>
      <c r="H36" s="621"/>
      <c r="I36" s="621"/>
      <c r="J36" s="621"/>
      <c r="K36" s="621"/>
      <c r="L36" s="621"/>
      <c r="M36" s="621"/>
      <c r="N36" s="621"/>
      <c r="O36" s="621"/>
      <c r="P36" s="621"/>
      <c r="Q36" s="622"/>
      <c r="R36" s="623">
        <v>858359</v>
      </c>
      <c r="S36" s="624"/>
      <c r="T36" s="624"/>
      <c r="U36" s="624"/>
      <c r="V36" s="624"/>
      <c r="W36" s="624"/>
      <c r="X36" s="624"/>
      <c r="Y36" s="625"/>
      <c r="Z36" s="626">
        <v>2.1</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4834315</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30709</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6178206</v>
      </c>
      <c r="CS36" s="624"/>
      <c r="CT36" s="624"/>
      <c r="CU36" s="624"/>
      <c r="CV36" s="624"/>
      <c r="CW36" s="624"/>
      <c r="CX36" s="624"/>
      <c r="CY36" s="625"/>
      <c r="CZ36" s="628">
        <v>16</v>
      </c>
      <c r="DA36" s="653"/>
      <c r="DB36" s="653"/>
      <c r="DC36" s="657"/>
      <c r="DD36" s="632">
        <v>5194154</v>
      </c>
      <c r="DE36" s="624"/>
      <c r="DF36" s="624"/>
      <c r="DG36" s="624"/>
      <c r="DH36" s="624"/>
      <c r="DI36" s="624"/>
      <c r="DJ36" s="624"/>
      <c r="DK36" s="625"/>
      <c r="DL36" s="632">
        <v>3633851</v>
      </c>
      <c r="DM36" s="624"/>
      <c r="DN36" s="624"/>
      <c r="DO36" s="624"/>
      <c r="DP36" s="624"/>
      <c r="DQ36" s="624"/>
      <c r="DR36" s="624"/>
      <c r="DS36" s="624"/>
      <c r="DT36" s="624"/>
      <c r="DU36" s="624"/>
      <c r="DV36" s="625"/>
      <c r="DW36" s="628">
        <v>15.9</v>
      </c>
      <c r="DX36" s="653"/>
      <c r="DY36" s="653"/>
      <c r="DZ36" s="653"/>
      <c r="EA36" s="653"/>
      <c r="EB36" s="653"/>
      <c r="EC36" s="654"/>
    </row>
    <row r="37" spans="2:133" ht="11.25" customHeight="1" x14ac:dyDescent="0.2">
      <c r="B37" s="620" t="s">
        <v>318</v>
      </c>
      <c r="C37" s="621"/>
      <c r="D37" s="621"/>
      <c r="E37" s="621"/>
      <c r="F37" s="621"/>
      <c r="G37" s="621"/>
      <c r="H37" s="621"/>
      <c r="I37" s="621"/>
      <c r="J37" s="621"/>
      <c r="K37" s="621"/>
      <c r="L37" s="621"/>
      <c r="M37" s="621"/>
      <c r="N37" s="621"/>
      <c r="O37" s="621"/>
      <c r="P37" s="621"/>
      <c r="Q37" s="622"/>
      <c r="R37" s="623">
        <v>2014978</v>
      </c>
      <c r="S37" s="624"/>
      <c r="T37" s="624"/>
      <c r="U37" s="624"/>
      <c r="V37" s="624"/>
      <c r="W37" s="624"/>
      <c r="X37" s="624"/>
      <c r="Y37" s="625"/>
      <c r="Z37" s="626">
        <v>4.9000000000000004</v>
      </c>
      <c r="AA37" s="626"/>
      <c r="AB37" s="626"/>
      <c r="AC37" s="626"/>
      <c r="AD37" s="627">
        <v>14638</v>
      </c>
      <c r="AE37" s="627"/>
      <c r="AF37" s="627"/>
      <c r="AG37" s="627"/>
      <c r="AH37" s="627"/>
      <c r="AI37" s="627"/>
      <c r="AJ37" s="627"/>
      <c r="AK37" s="627"/>
      <c r="AL37" s="628">
        <v>0.1</v>
      </c>
      <c r="AM37" s="629"/>
      <c r="AN37" s="629"/>
      <c r="AO37" s="630"/>
      <c r="AQ37" s="686" t="s">
        <v>319</v>
      </c>
      <c r="AR37" s="687"/>
      <c r="AS37" s="687"/>
      <c r="AT37" s="687"/>
      <c r="AU37" s="687"/>
      <c r="AV37" s="687"/>
      <c r="AW37" s="687"/>
      <c r="AX37" s="687"/>
      <c r="AY37" s="688"/>
      <c r="AZ37" s="623">
        <v>1200452</v>
      </c>
      <c r="BA37" s="624"/>
      <c r="BB37" s="624"/>
      <c r="BC37" s="624"/>
      <c r="BD37" s="655"/>
      <c r="BE37" s="655"/>
      <c r="BF37" s="678"/>
      <c r="BG37" s="620" t="s">
        <v>320</v>
      </c>
      <c r="BH37" s="621"/>
      <c r="BI37" s="621"/>
      <c r="BJ37" s="621"/>
      <c r="BK37" s="621"/>
      <c r="BL37" s="621"/>
      <c r="BM37" s="621"/>
      <c r="BN37" s="621"/>
      <c r="BO37" s="621"/>
      <c r="BP37" s="621"/>
      <c r="BQ37" s="621"/>
      <c r="BR37" s="621"/>
      <c r="BS37" s="621"/>
      <c r="BT37" s="621"/>
      <c r="BU37" s="622"/>
      <c r="BV37" s="623">
        <v>-618</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1992903</v>
      </c>
      <c r="CS37" s="655"/>
      <c r="CT37" s="655"/>
      <c r="CU37" s="655"/>
      <c r="CV37" s="655"/>
      <c r="CW37" s="655"/>
      <c r="CX37" s="655"/>
      <c r="CY37" s="656"/>
      <c r="CZ37" s="628">
        <v>5.0999999999999996</v>
      </c>
      <c r="DA37" s="653"/>
      <c r="DB37" s="653"/>
      <c r="DC37" s="657"/>
      <c r="DD37" s="632">
        <v>1992903</v>
      </c>
      <c r="DE37" s="655"/>
      <c r="DF37" s="655"/>
      <c r="DG37" s="655"/>
      <c r="DH37" s="655"/>
      <c r="DI37" s="655"/>
      <c r="DJ37" s="655"/>
      <c r="DK37" s="656"/>
      <c r="DL37" s="632">
        <v>1959902</v>
      </c>
      <c r="DM37" s="655"/>
      <c r="DN37" s="655"/>
      <c r="DO37" s="655"/>
      <c r="DP37" s="655"/>
      <c r="DQ37" s="655"/>
      <c r="DR37" s="655"/>
      <c r="DS37" s="655"/>
      <c r="DT37" s="655"/>
      <c r="DU37" s="655"/>
      <c r="DV37" s="656"/>
      <c r="DW37" s="628">
        <v>8.6</v>
      </c>
      <c r="DX37" s="653"/>
      <c r="DY37" s="653"/>
      <c r="DZ37" s="653"/>
      <c r="EA37" s="653"/>
      <c r="EB37" s="653"/>
      <c r="EC37" s="654"/>
    </row>
    <row r="38" spans="2:133" ht="11.25" customHeight="1" x14ac:dyDescent="0.2">
      <c r="B38" s="620" t="s">
        <v>322</v>
      </c>
      <c r="C38" s="621"/>
      <c r="D38" s="621"/>
      <c r="E38" s="621"/>
      <c r="F38" s="621"/>
      <c r="G38" s="621"/>
      <c r="H38" s="621"/>
      <c r="I38" s="621"/>
      <c r="J38" s="621"/>
      <c r="K38" s="621"/>
      <c r="L38" s="621"/>
      <c r="M38" s="621"/>
      <c r="N38" s="621"/>
      <c r="O38" s="621"/>
      <c r="P38" s="621"/>
      <c r="Q38" s="622"/>
      <c r="R38" s="623">
        <v>2690900</v>
      </c>
      <c r="S38" s="624"/>
      <c r="T38" s="624"/>
      <c r="U38" s="624"/>
      <c r="V38" s="624"/>
      <c r="W38" s="624"/>
      <c r="X38" s="624"/>
      <c r="Y38" s="625"/>
      <c r="Z38" s="626">
        <v>6.5</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156576</v>
      </c>
      <c r="BA38" s="624"/>
      <c r="BB38" s="624"/>
      <c r="BC38" s="624"/>
      <c r="BD38" s="655"/>
      <c r="BE38" s="655"/>
      <c r="BF38" s="678"/>
      <c r="BG38" s="620" t="s">
        <v>324</v>
      </c>
      <c r="BH38" s="621"/>
      <c r="BI38" s="621"/>
      <c r="BJ38" s="621"/>
      <c r="BK38" s="621"/>
      <c r="BL38" s="621"/>
      <c r="BM38" s="621"/>
      <c r="BN38" s="621"/>
      <c r="BO38" s="621"/>
      <c r="BP38" s="621"/>
      <c r="BQ38" s="621"/>
      <c r="BR38" s="621"/>
      <c r="BS38" s="621"/>
      <c r="BT38" s="621"/>
      <c r="BU38" s="622"/>
      <c r="BV38" s="623">
        <v>9988</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3477287</v>
      </c>
      <c r="CS38" s="624"/>
      <c r="CT38" s="624"/>
      <c r="CU38" s="624"/>
      <c r="CV38" s="624"/>
      <c r="CW38" s="624"/>
      <c r="CX38" s="624"/>
      <c r="CY38" s="625"/>
      <c r="CZ38" s="628">
        <v>9</v>
      </c>
      <c r="DA38" s="653"/>
      <c r="DB38" s="653"/>
      <c r="DC38" s="657"/>
      <c r="DD38" s="632">
        <v>2858002</v>
      </c>
      <c r="DE38" s="624"/>
      <c r="DF38" s="624"/>
      <c r="DG38" s="624"/>
      <c r="DH38" s="624"/>
      <c r="DI38" s="624"/>
      <c r="DJ38" s="624"/>
      <c r="DK38" s="625"/>
      <c r="DL38" s="632">
        <v>2805173</v>
      </c>
      <c r="DM38" s="624"/>
      <c r="DN38" s="624"/>
      <c r="DO38" s="624"/>
      <c r="DP38" s="624"/>
      <c r="DQ38" s="624"/>
      <c r="DR38" s="624"/>
      <c r="DS38" s="624"/>
      <c r="DT38" s="624"/>
      <c r="DU38" s="624"/>
      <c r="DV38" s="625"/>
      <c r="DW38" s="628">
        <v>12.3</v>
      </c>
      <c r="DX38" s="653"/>
      <c r="DY38" s="653"/>
      <c r="DZ38" s="653"/>
      <c r="EA38" s="653"/>
      <c r="EB38" s="653"/>
      <c r="EC38" s="654"/>
    </row>
    <row r="39" spans="2:133" ht="11.25" customHeight="1" x14ac:dyDescent="0.2">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9160</v>
      </c>
      <c r="BA39" s="624"/>
      <c r="BB39" s="624"/>
      <c r="BC39" s="624"/>
      <c r="BD39" s="655"/>
      <c r="BE39" s="655"/>
      <c r="BF39" s="678"/>
      <c r="BG39" s="620" t="s">
        <v>328</v>
      </c>
      <c r="BH39" s="621"/>
      <c r="BI39" s="621"/>
      <c r="BJ39" s="621"/>
      <c r="BK39" s="621"/>
      <c r="BL39" s="621"/>
      <c r="BM39" s="621"/>
      <c r="BN39" s="621"/>
      <c r="BO39" s="621"/>
      <c r="BP39" s="621"/>
      <c r="BQ39" s="621"/>
      <c r="BR39" s="621"/>
      <c r="BS39" s="621"/>
      <c r="BT39" s="621"/>
      <c r="BU39" s="622"/>
      <c r="BV39" s="623">
        <v>14970</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1135517</v>
      </c>
      <c r="CS39" s="655"/>
      <c r="CT39" s="655"/>
      <c r="CU39" s="655"/>
      <c r="CV39" s="655"/>
      <c r="CW39" s="655"/>
      <c r="CX39" s="655"/>
      <c r="CY39" s="656"/>
      <c r="CZ39" s="628">
        <v>2.9</v>
      </c>
      <c r="DA39" s="653"/>
      <c r="DB39" s="653"/>
      <c r="DC39" s="657"/>
      <c r="DD39" s="632">
        <v>328884</v>
      </c>
      <c r="DE39" s="655"/>
      <c r="DF39" s="655"/>
      <c r="DG39" s="655"/>
      <c r="DH39" s="655"/>
      <c r="DI39" s="655"/>
      <c r="DJ39" s="655"/>
      <c r="DK39" s="656"/>
      <c r="DL39" s="632" t="s">
        <v>122</v>
      </c>
      <c r="DM39" s="655"/>
      <c r="DN39" s="655"/>
      <c r="DO39" s="655"/>
      <c r="DP39" s="655"/>
      <c r="DQ39" s="655"/>
      <c r="DR39" s="655"/>
      <c r="DS39" s="655"/>
      <c r="DT39" s="655"/>
      <c r="DU39" s="655"/>
      <c r="DV39" s="656"/>
      <c r="DW39" s="628" t="s">
        <v>122</v>
      </c>
      <c r="DX39" s="653"/>
      <c r="DY39" s="653"/>
      <c r="DZ39" s="653"/>
      <c r="EA39" s="653"/>
      <c r="EB39" s="653"/>
      <c r="EC39" s="654"/>
    </row>
    <row r="40" spans="2:133" ht="11.25" customHeight="1" x14ac:dyDescent="0.2">
      <c r="B40" s="620" t="s">
        <v>330</v>
      </c>
      <c r="C40" s="621"/>
      <c r="D40" s="621"/>
      <c r="E40" s="621"/>
      <c r="F40" s="621"/>
      <c r="G40" s="621"/>
      <c r="H40" s="621"/>
      <c r="I40" s="621"/>
      <c r="J40" s="621"/>
      <c r="K40" s="621"/>
      <c r="L40" s="621"/>
      <c r="M40" s="621"/>
      <c r="N40" s="621"/>
      <c r="O40" s="621"/>
      <c r="P40" s="621"/>
      <c r="Q40" s="622"/>
      <c r="R40" s="623">
        <v>85300</v>
      </c>
      <c r="S40" s="624"/>
      <c r="T40" s="624"/>
      <c r="U40" s="624"/>
      <c r="V40" s="624"/>
      <c r="W40" s="624"/>
      <c r="X40" s="624"/>
      <c r="Y40" s="625"/>
      <c r="Z40" s="626">
        <v>0.2</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t="s">
        <v>122</v>
      </c>
      <c r="BA40" s="624"/>
      <c r="BB40" s="624"/>
      <c r="BC40" s="624"/>
      <c r="BD40" s="655"/>
      <c r="BE40" s="655"/>
      <c r="BF40" s="678"/>
      <c r="BG40" s="671" t="s">
        <v>332</v>
      </c>
      <c r="BH40" s="672"/>
      <c r="BI40" s="672"/>
      <c r="BJ40" s="672"/>
      <c r="BK40" s="672"/>
      <c r="BL40" s="211"/>
      <c r="BM40" s="621" t="s">
        <v>333</v>
      </c>
      <c r="BN40" s="621"/>
      <c r="BO40" s="621"/>
      <c r="BP40" s="621"/>
      <c r="BQ40" s="621"/>
      <c r="BR40" s="621"/>
      <c r="BS40" s="621"/>
      <c r="BT40" s="621"/>
      <c r="BU40" s="622"/>
      <c r="BV40" s="623">
        <v>106</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305140</v>
      </c>
      <c r="CS40" s="624"/>
      <c r="CT40" s="624"/>
      <c r="CU40" s="624"/>
      <c r="CV40" s="624"/>
      <c r="CW40" s="624"/>
      <c r="CX40" s="624"/>
      <c r="CY40" s="625"/>
      <c r="CZ40" s="628">
        <v>0.8</v>
      </c>
      <c r="DA40" s="653"/>
      <c r="DB40" s="653"/>
      <c r="DC40" s="657"/>
      <c r="DD40" s="632">
        <v>2700</v>
      </c>
      <c r="DE40" s="624"/>
      <c r="DF40" s="624"/>
      <c r="DG40" s="624"/>
      <c r="DH40" s="624"/>
      <c r="DI40" s="624"/>
      <c r="DJ40" s="624"/>
      <c r="DK40" s="625"/>
      <c r="DL40" s="632">
        <v>2700</v>
      </c>
      <c r="DM40" s="624"/>
      <c r="DN40" s="624"/>
      <c r="DO40" s="624"/>
      <c r="DP40" s="624"/>
      <c r="DQ40" s="624"/>
      <c r="DR40" s="624"/>
      <c r="DS40" s="624"/>
      <c r="DT40" s="624"/>
      <c r="DU40" s="624"/>
      <c r="DV40" s="625"/>
      <c r="DW40" s="628">
        <v>0</v>
      </c>
      <c r="DX40" s="653"/>
      <c r="DY40" s="653"/>
      <c r="DZ40" s="653"/>
      <c r="EA40" s="653"/>
      <c r="EB40" s="653"/>
      <c r="EC40" s="654"/>
    </row>
    <row r="41" spans="2:133" ht="11.25" customHeight="1" x14ac:dyDescent="0.2">
      <c r="B41" s="644" t="s">
        <v>335</v>
      </c>
      <c r="C41" s="645"/>
      <c r="D41" s="645"/>
      <c r="E41" s="645"/>
      <c r="F41" s="645"/>
      <c r="G41" s="645"/>
      <c r="H41" s="645"/>
      <c r="I41" s="645"/>
      <c r="J41" s="645"/>
      <c r="K41" s="645"/>
      <c r="L41" s="645"/>
      <c r="M41" s="645"/>
      <c r="N41" s="645"/>
      <c r="O41" s="645"/>
      <c r="P41" s="645"/>
      <c r="Q41" s="646"/>
      <c r="R41" s="695">
        <v>41101051</v>
      </c>
      <c r="S41" s="696"/>
      <c r="T41" s="696"/>
      <c r="U41" s="696"/>
      <c r="V41" s="696"/>
      <c r="W41" s="696"/>
      <c r="X41" s="696"/>
      <c r="Y41" s="700"/>
      <c r="Z41" s="701">
        <v>100</v>
      </c>
      <c r="AA41" s="701"/>
      <c r="AB41" s="701"/>
      <c r="AC41" s="701"/>
      <c r="AD41" s="702">
        <v>22730492</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607186</v>
      </c>
      <c r="BA41" s="624"/>
      <c r="BB41" s="624"/>
      <c r="BC41" s="624"/>
      <c r="BD41" s="655"/>
      <c r="BE41" s="655"/>
      <c r="BF41" s="678"/>
      <c r="BG41" s="671"/>
      <c r="BH41" s="672"/>
      <c r="BI41" s="672"/>
      <c r="BJ41" s="672"/>
      <c r="BK41" s="672"/>
      <c r="BL41" s="211"/>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5"/>
      <c r="CT41" s="655"/>
      <c r="CU41" s="655"/>
      <c r="CV41" s="655"/>
      <c r="CW41" s="655"/>
      <c r="CX41" s="655"/>
      <c r="CY41" s="656"/>
      <c r="CZ41" s="628" t="s">
        <v>122</v>
      </c>
      <c r="DA41" s="653"/>
      <c r="DB41" s="653"/>
      <c r="DC41" s="657"/>
      <c r="DD41" s="632" t="s">
        <v>122</v>
      </c>
      <c r="DE41" s="655"/>
      <c r="DF41" s="655"/>
      <c r="DG41" s="655"/>
      <c r="DH41" s="655"/>
      <c r="DI41" s="655"/>
      <c r="DJ41" s="655"/>
      <c r="DK41" s="656"/>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2">
      <c r="AQ42" s="692" t="s">
        <v>339</v>
      </c>
      <c r="AR42" s="693"/>
      <c r="AS42" s="693"/>
      <c r="AT42" s="693"/>
      <c r="AU42" s="693"/>
      <c r="AV42" s="693"/>
      <c r="AW42" s="693"/>
      <c r="AX42" s="693"/>
      <c r="AY42" s="694"/>
      <c r="AZ42" s="695">
        <v>2860941</v>
      </c>
      <c r="BA42" s="696"/>
      <c r="BB42" s="696"/>
      <c r="BC42" s="696"/>
      <c r="BD42" s="682"/>
      <c r="BE42" s="682"/>
      <c r="BF42" s="684"/>
      <c r="BG42" s="673"/>
      <c r="BH42" s="674"/>
      <c r="BI42" s="674"/>
      <c r="BJ42" s="674"/>
      <c r="BK42" s="674"/>
      <c r="BL42" s="212"/>
      <c r="BM42" s="645" t="s">
        <v>340</v>
      </c>
      <c r="BN42" s="645"/>
      <c r="BO42" s="645"/>
      <c r="BP42" s="645"/>
      <c r="BQ42" s="645"/>
      <c r="BR42" s="645"/>
      <c r="BS42" s="645"/>
      <c r="BT42" s="645"/>
      <c r="BU42" s="646"/>
      <c r="BV42" s="695">
        <v>412</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3335821</v>
      </c>
      <c r="CS42" s="655"/>
      <c r="CT42" s="655"/>
      <c r="CU42" s="655"/>
      <c r="CV42" s="655"/>
      <c r="CW42" s="655"/>
      <c r="CX42" s="655"/>
      <c r="CY42" s="656"/>
      <c r="CZ42" s="628">
        <v>8.6</v>
      </c>
      <c r="DA42" s="653"/>
      <c r="DB42" s="653"/>
      <c r="DC42" s="657"/>
      <c r="DD42" s="632">
        <v>663520</v>
      </c>
      <c r="DE42" s="655"/>
      <c r="DF42" s="655"/>
      <c r="DG42" s="655"/>
      <c r="DH42" s="655"/>
      <c r="DI42" s="655"/>
      <c r="DJ42" s="655"/>
      <c r="DK42" s="656"/>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2">
      <c r="B43" s="202" t="s">
        <v>342</v>
      </c>
      <c r="CD43" s="620" t="s">
        <v>343</v>
      </c>
      <c r="CE43" s="621"/>
      <c r="CF43" s="621"/>
      <c r="CG43" s="621"/>
      <c r="CH43" s="621"/>
      <c r="CI43" s="621"/>
      <c r="CJ43" s="621"/>
      <c r="CK43" s="621"/>
      <c r="CL43" s="621"/>
      <c r="CM43" s="621"/>
      <c r="CN43" s="621"/>
      <c r="CO43" s="621"/>
      <c r="CP43" s="621"/>
      <c r="CQ43" s="622"/>
      <c r="CR43" s="623">
        <v>328842</v>
      </c>
      <c r="CS43" s="655"/>
      <c r="CT43" s="655"/>
      <c r="CU43" s="655"/>
      <c r="CV43" s="655"/>
      <c r="CW43" s="655"/>
      <c r="CX43" s="655"/>
      <c r="CY43" s="656"/>
      <c r="CZ43" s="628">
        <v>0.8</v>
      </c>
      <c r="DA43" s="653"/>
      <c r="DB43" s="653"/>
      <c r="DC43" s="657"/>
      <c r="DD43" s="632">
        <v>328842</v>
      </c>
      <c r="DE43" s="655"/>
      <c r="DF43" s="655"/>
      <c r="DG43" s="655"/>
      <c r="DH43" s="655"/>
      <c r="DI43" s="655"/>
      <c r="DJ43" s="655"/>
      <c r="DK43" s="656"/>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2">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292</v>
      </c>
      <c r="CE44" s="660"/>
      <c r="CF44" s="620" t="s">
        <v>345</v>
      </c>
      <c r="CG44" s="621"/>
      <c r="CH44" s="621"/>
      <c r="CI44" s="621"/>
      <c r="CJ44" s="621"/>
      <c r="CK44" s="621"/>
      <c r="CL44" s="621"/>
      <c r="CM44" s="621"/>
      <c r="CN44" s="621"/>
      <c r="CO44" s="621"/>
      <c r="CP44" s="621"/>
      <c r="CQ44" s="622"/>
      <c r="CR44" s="623">
        <v>3329661</v>
      </c>
      <c r="CS44" s="624"/>
      <c r="CT44" s="624"/>
      <c r="CU44" s="624"/>
      <c r="CV44" s="624"/>
      <c r="CW44" s="624"/>
      <c r="CX44" s="624"/>
      <c r="CY44" s="625"/>
      <c r="CZ44" s="628">
        <v>8.6</v>
      </c>
      <c r="DA44" s="629"/>
      <c r="DB44" s="629"/>
      <c r="DC44" s="635"/>
      <c r="DD44" s="632">
        <v>661375</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2">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347</v>
      </c>
      <c r="CG45" s="621"/>
      <c r="CH45" s="621"/>
      <c r="CI45" s="621"/>
      <c r="CJ45" s="621"/>
      <c r="CK45" s="621"/>
      <c r="CL45" s="621"/>
      <c r="CM45" s="621"/>
      <c r="CN45" s="621"/>
      <c r="CO45" s="621"/>
      <c r="CP45" s="621"/>
      <c r="CQ45" s="622"/>
      <c r="CR45" s="623">
        <v>927855</v>
      </c>
      <c r="CS45" s="655"/>
      <c r="CT45" s="655"/>
      <c r="CU45" s="655"/>
      <c r="CV45" s="655"/>
      <c r="CW45" s="655"/>
      <c r="CX45" s="655"/>
      <c r="CY45" s="656"/>
      <c r="CZ45" s="628">
        <v>2.4</v>
      </c>
      <c r="DA45" s="653"/>
      <c r="DB45" s="653"/>
      <c r="DC45" s="657"/>
      <c r="DD45" s="632">
        <v>35530</v>
      </c>
      <c r="DE45" s="655"/>
      <c r="DF45" s="655"/>
      <c r="DG45" s="655"/>
      <c r="DH45" s="655"/>
      <c r="DI45" s="655"/>
      <c r="DJ45" s="655"/>
      <c r="DK45" s="656"/>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2">
      <c r="B46" s="213"/>
      <c r="CD46" s="661"/>
      <c r="CE46" s="662"/>
      <c r="CF46" s="620" t="s">
        <v>348</v>
      </c>
      <c r="CG46" s="621"/>
      <c r="CH46" s="621"/>
      <c r="CI46" s="621"/>
      <c r="CJ46" s="621"/>
      <c r="CK46" s="621"/>
      <c r="CL46" s="621"/>
      <c r="CM46" s="621"/>
      <c r="CN46" s="621"/>
      <c r="CO46" s="621"/>
      <c r="CP46" s="621"/>
      <c r="CQ46" s="622"/>
      <c r="CR46" s="623">
        <v>2270893</v>
      </c>
      <c r="CS46" s="624"/>
      <c r="CT46" s="624"/>
      <c r="CU46" s="624"/>
      <c r="CV46" s="624"/>
      <c r="CW46" s="624"/>
      <c r="CX46" s="624"/>
      <c r="CY46" s="625"/>
      <c r="CZ46" s="628">
        <v>5.9</v>
      </c>
      <c r="DA46" s="629"/>
      <c r="DB46" s="629"/>
      <c r="DC46" s="635"/>
      <c r="DD46" s="632">
        <v>539132</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2">
      <c r="B47" s="213"/>
      <c r="CD47" s="661"/>
      <c r="CE47" s="662"/>
      <c r="CF47" s="620" t="s">
        <v>349</v>
      </c>
      <c r="CG47" s="621"/>
      <c r="CH47" s="621"/>
      <c r="CI47" s="621"/>
      <c r="CJ47" s="621"/>
      <c r="CK47" s="621"/>
      <c r="CL47" s="621"/>
      <c r="CM47" s="621"/>
      <c r="CN47" s="621"/>
      <c r="CO47" s="621"/>
      <c r="CP47" s="621"/>
      <c r="CQ47" s="622"/>
      <c r="CR47" s="623">
        <v>6160</v>
      </c>
      <c r="CS47" s="655"/>
      <c r="CT47" s="655"/>
      <c r="CU47" s="655"/>
      <c r="CV47" s="655"/>
      <c r="CW47" s="655"/>
      <c r="CX47" s="655"/>
      <c r="CY47" s="656"/>
      <c r="CZ47" s="628">
        <v>0</v>
      </c>
      <c r="DA47" s="653"/>
      <c r="DB47" s="653"/>
      <c r="DC47" s="657"/>
      <c r="DD47" s="632">
        <v>2145</v>
      </c>
      <c r="DE47" s="655"/>
      <c r="DF47" s="655"/>
      <c r="DG47" s="655"/>
      <c r="DH47" s="655"/>
      <c r="DI47" s="655"/>
      <c r="DJ47" s="655"/>
      <c r="DK47" s="656"/>
      <c r="DL47" s="706"/>
      <c r="DM47" s="707"/>
      <c r="DN47" s="707"/>
      <c r="DO47" s="707"/>
      <c r="DP47" s="707"/>
      <c r="DQ47" s="707"/>
      <c r="DR47" s="707"/>
      <c r="DS47" s="707"/>
      <c r="DT47" s="707"/>
      <c r="DU47" s="707"/>
      <c r="DV47" s="708"/>
      <c r="DW47" s="697"/>
      <c r="DX47" s="698"/>
      <c r="DY47" s="698"/>
      <c r="DZ47" s="698"/>
      <c r="EA47" s="698"/>
      <c r="EB47" s="698"/>
      <c r="EC47" s="699"/>
    </row>
    <row r="48" spans="2:133" ht="10.8" x14ac:dyDescent="0.2">
      <c r="B48" s="213"/>
      <c r="CD48" s="663"/>
      <c r="CE48" s="664"/>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2">
      <c r="B49" s="213"/>
      <c r="CD49" s="644" t="s">
        <v>351</v>
      </c>
      <c r="CE49" s="645"/>
      <c r="CF49" s="645"/>
      <c r="CG49" s="645"/>
      <c r="CH49" s="645"/>
      <c r="CI49" s="645"/>
      <c r="CJ49" s="645"/>
      <c r="CK49" s="645"/>
      <c r="CL49" s="645"/>
      <c r="CM49" s="645"/>
      <c r="CN49" s="645"/>
      <c r="CO49" s="645"/>
      <c r="CP49" s="645"/>
      <c r="CQ49" s="646"/>
      <c r="CR49" s="695">
        <v>38720077</v>
      </c>
      <c r="CS49" s="682"/>
      <c r="CT49" s="682"/>
      <c r="CU49" s="682"/>
      <c r="CV49" s="682"/>
      <c r="CW49" s="682"/>
      <c r="CX49" s="682"/>
      <c r="CY49" s="711"/>
      <c r="CZ49" s="703">
        <v>100</v>
      </c>
      <c r="DA49" s="712"/>
      <c r="DB49" s="712"/>
      <c r="DC49" s="713"/>
      <c r="DD49" s="714">
        <v>26441035</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LdzW4sZc/NmNyCtddlO1FFbSSMRLR7vqBMJxkUXLfShS4VjB+fkBc2KHGgGgm3rtTm/wb4l053huHA2Jq44QCQ==" saltValue="kphp2U74J61NroNDkJJwP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8" scale="8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99" zoomScaleNormal="99"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2">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5">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2">
      <c r="A7" s="224">
        <v>1</v>
      </c>
      <c r="B7" s="749" t="s">
        <v>374</v>
      </c>
      <c r="C7" s="750"/>
      <c r="D7" s="750"/>
      <c r="E7" s="750"/>
      <c r="F7" s="750"/>
      <c r="G7" s="750"/>
      <c r="H7" s="750"/>
      <c r="I7" s="750"/>
      <c r="J7" s="750"/>
      <c r="K7" s="750"/>
      <c r="L7" s="750"/>
      <c r="M7" s="750"/>
      <c r="N7" s="750"/>
      <c r="O7" s="750"/>
      <c r="P7" s="751"/>
      <c r="Q7" s="752">
        <v>41129</v>
      </c>
      <c r="R7" s="753"/>
      <c r="S7" s="753"/>
      <c r="T7" s="753"/>
      <c r="U7" s="753"/>
      <c r="V7" s="753">
        <v>38748</v>
      </c>
      <c r="W7" s="753"/>
      <c r="X7" s="753"/>
      <c r="Y7" s="753"/>
      <c r="Z7" s="753"/>
      <c r="AA7" s="753">
        <v>2381</v>
      </c>
      <c r="AB7" s="753"/>
      <c r="AC7" s="753"/>
      <c r="AD7" s="753"/>
      <c r="AE7" s="754"/>
      <c r="AF7" s="755">
        <v>1471</v>
      </c>
      <c r="AG7" s="756"/>
      <c r="AH7" s="756"/>
      <c r="AI7" s="756"/>
      <c r="AJ7" s="757"/>
      <c r="AK7" s="758">
        <v>2177</v>
      </c>
      <c r="AL7" s="759"/>
      <c r="AM7" s="759"/>
      <c r="AN7" s="759"/>
      <c r="AO7" s="759"/>
      <c r="AP7" s="759">
        <v>29713</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561</v>
      </c>
      <c r="BT7" s="747"/>
      <c r="BU7" s="747"/>
      <c r="BV7" s="747"/>
      <c r="BW7" s="747"/>
      <c r="BX7" s="747"/>
      <c r="BY7" s="747"/>
      <c r="BZ7" s="747"/>
      <c r="CA7" s="747"/>
      <c r="CB7" s="747"/>
      <c r="CC7" s="747"/>
      <c r="CD7" s="747"/>
      <c r="CE7" s="747"/>
      <c r="CF7" s="747"/>
      <c r="CG7" s="762"/>
      <c r="CH7" s="743">
        <v>29</v>
      </c>
      <c r="CI7" s="744"/>
      <c r="CJ7" s="744"/>
      <c r="CK7" s="744"/>
      <c r="CL7" s="745"/>
      <c r="CM7" s="743">
        <v>337</v>
      </c>
      <c r="CN7" s="744"/>
      <c r="CO7" s="744"/>
      <c r="CP7" s="744"/>
      <c r="CQ7" s="745"/>
      <c r="CR7" s="743">
        <v>200</v>
      </c>
      <c r="CS7" s="744"/>
      <c r="CT7" s="744"/>
      <c r="CU7" s="744"/>
      <c r="CV7" s="745"/>
      <c r="CW7" s="743">
        <v>64</v>
      </c>
      <c r="CX7" s="744"/>
      <c r="CY7" s="744"/>
      <c r="CZ7" s="744"/>
      <c r="DA7" s="745"/>
      <c r="DB7" s="743" t="s">
        <v>553</v>
      </c>
      <c r="DC7" s="744"/>
      <c r="DD7" s="744"/>
      <c r="DE7" s="744"/>
      <c r="DF7" s="745"/>
      <c r="DG7" s="743" t="s">
        <v>553</v>
      </c>
      <c r="DH7" s="744"/>
      <c r="DI7" s="744"/>
      <c r="DJ7" s="744"/>
      <c r="DK7" s="745"/>
      <c r="DL7" s="743" t="s">
        <v>553</v>
      </c>
      <c r="DM7" s="744"/>
      <c r="DN7" s="744"/>
      <c r="DO7" s="744"/>
      <c r="DP7" s="745"/>
      <c r="DQ7" s="743" t="s">
        <v>553</v>
      </c>
      <c r="DR7" s="744"/>
      <c r="DS7" s="744"/>
      <c r="DT7" s="744"/>
      <c r="DU7" s="745"/>
      <c r="DV7" s="746"/>
      <c r="DW7" s="747"/>
      <c r="DX7" s="747"/>
      <c r="DY7" s="747"/>
      <c r="DZ7" s="748"/>
      <c r="EA7" s="222"/>
    </row>
    <row r="8" spans="1:131" s="223" customFormat="1" ht="26.25" customHeight="1" x14ac:dyDescent="0.2">
      <c r="A8" s="226">
        <v>2</v>
      </c>
      <c r="B8" s="780"/>
      <c r="C8" s="781"/>
      <c r="D8" s="781"/>
      <c r="E8" s="781"/>
      <c r="F8" s="781"/>
      <c r="G8" s="781"/>
      <c r="H8" s="781"/>
      <c r="I8" s="781"/>
      <c r="J8" s="781"/>
      <c r="K8" s="781"/>
      <c r="L8" s="781"/>
      <c r="M8" s="781"/>
      <c r="N8" s="781"/>
      <c r="O8" s="781"/>
      <c r="P8" s="782"/>
      <c r="Q8" s="783"/>
      <c r="R8" s="784"/>
      <c r="S8" s="784"/>
      <c r="T8" s="784"/>
      <c r="U8" s="784"/>
      <c r="V8" s="784"/>
      <c r="W8" s="784"/>
      <c r="X8" s="784"/>
      <c r="Y8" s="784"/>
      <c r="Z8" s="784"/>
      <c r="AA8" s="784"/>
      <c r="AB8" s="784"/>
      <c r="AC8" s="784"/>
      <c r="AD8" s="784"/>
      <c r="AE8" s="785"/>
      <c r="AF8" s="786"/>
      <c r="AG8" s="787"/>
      <c r="AH8" s="787"/>
      <c r="AI8" s="787"/>
      <c r="AJ8" s="788"/>
      <c r="AK8" s="769"/>
      <c r="AL8" s="770"/>
      <c r="AM8" s="770"/>
      <c r="AN8" s="770"/>
      <c r="AO8" s="770"/>
      <c r="AP8" s="770"/>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t="s">
        <v>574</v>
      </c>
      <c r="BS8" s="773" t="s">
        <v>562</v>
      </c>
      <c r="BT8" s="774"/>
      <c r="BU8" s="774"/>
      <c r="BV8" s="774"/>
      <c r="BW8" s="774"/>
      <c r="BX8" s="774"/>
      <c r="BY8" s="774"/>
      <c r="BZ8" s="774"/>
      <c r="CA8" s="774"/>
      <c r="CB8" s="774"/>
      <c r="CC8" s="774"/>
      <c r="CD8" s="774"/>
      <c r="CE8" s="774"/>
      <c r="CF8" s="774"/>
      <c r="CG8" s="775"/>
      <c r="CH8" s="776">
        <v>0</v>
      </c>
      <c r="CI8" s="777"/>
      <c r="CJ8" s="777"/>
      <c r="CK8" s="777"/>
      <c r="CL8" s="778"/>
      <c r="CM8" s="776">
        <v>13</v>
      </c>
      <c r="CN8" s="777"/>
      <c r="CO8" s="777"/>
      <c r="CP8" s="777"/>
      <c r="CQ8" s="778"/>
      <c r="CR8" s="776">
        <v>5</v>
      </c>
      <c r="CS8" s="777"/>
      <c r="CT8" s="777"/>
      <c r="CU8" s="777"/>
      <c r="CV8" s="778"/>
      <c r="CW8" s="776" t="s">
        <v>553</v>
      </c>
      <c r="CX8" s="777"/>
      <c r="CY8" s="777"/>
      <c r="CZ8" s="777"/>
      <c r="DA8" s="778"/>
      <c r="DB8" s="776" t="s">
        <v>553</v>
      </c>
      <c r="DC8" s="777"/>
      <c r="DD8" s="777"/>
      <c r="DE8" s="777"/>
      <c r="DF8" s="778"/>
      <c r="DG8" s="776" t="s">
        <v>553</v>
      </c>
      <c r="DH8" s="777"/>
      <c r="DI8" s="777"/>
      <c r="DJ8" s="777"/>
      <c r="DK8" s="778"/>
      <c r="DL8" s="776" t="s">
        <v>553</v>
      </c>
      <c r="DM8" s="777"/>
      <c r="DN8" s="777"/>
      <c r="DO8" s="777"/>
      <c r="DP8" s="778"/>
      <c r="DQ8" s="776" t="s">
        <v>553</v>
      </c>
      <c r="DR8" s="777"/>
      <c r="DS8" s="777"/>
      <c r="DT8" s="777"/>
      <c r="DU8" s="778"/>
      <c r="DV8" s="773"/>
      <c r="DW8" s="774"/>
      <c r="DX8" s="774"/>
      <c r="DY8" s="774"/>
      <c r="DZ8" s="779"/>
      <c r="EA8" s="222"/>
    </row>
    <row r="9" spans="1:131" s="223" customFormat="1" ht="26.25" customHeight="1" x14ac:dyDescent="0.2">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t="s">
        <v>563</v>
      </c>
      <c r="BT9" s="774"/>
      <c r="BU9" s="774"/>
      <c r="BV9" s="774"/>
      <c r="BW9" s="774"/>
      <c r="BX9" s="774"/>
      <c r="BY9" s="774"/>
      <c r="BZ9" s="774"/>
      <c r="CA9" s="774"/>
      <c r="CB9" s="774"/>
      <c r="CC9" s="774"/>
      <c r="CD9" s="774"/>
      <c r="CE9" s="774"/>
      <c r="CF9" s="774"/>
      <c r="CG9" s="775"/>
      <c r="CH9" s="776">
        <v>-8</v>
      </c>
      <c r="CI9" s="777"/>
      <c r="CJ9" s="777"/>
      <c r="CK9" s="777"/>
      <c r="CL9" s="778"/>
      <c r="CM9" s="776">
        <v>271</v>
      </c>
      <c r="CN9" s="777"/>
      <c r="CO9" s="777"/>
      <c r="CP9" s="777"/>
      <c r="CQ9" s="778"/>
      <c r="CR9" s="776">
        <v>6</v>
      </c>
      <c r="CS9" s="777"/>
      <c r="CT9" s="777"/>
      <c r="CU9" s="777"/>
      <c r="CV9" s="778"/>
      <c r="CW9" s="776" t="s">
        <v>553</v>
      </c>
      <c r="CX9" s="777"/>
      <c r="CY9" s="777"/>
      <c r="CZ9" s="777"/>
      <c r="DA9" s="778"/>
      <c r="DB9" s="776" t="s">
        <v>553</v>
      </c>
      <c r="DC9" s="777"/>
      <c r="DD9" s="777"/>
      <c r="DE9" s="777"/>
      <c r="DF9" s="778"/>
      <c r="DG9" s="776" t="s">
        <v>554</v>
      </c>
      <c r="DH9" s="777"/>
      <c r="DI9" s="777"/>
      <c r="DJ9" s="777"/>
      <c r="DK9" s="778"/>
      <c r="DL9" s="776" t="s">
        <v>554</v>
      </c>
      <c r="DM9" s="777"/>
      <c r="DN9" s="777"/>
      <c r="DO9" s="777"/>
      <c r="DP9" s="778"/>
      <c r="DQ9" s="776" t="s">
        <v>554</v>
      </c>
      <c r="DR9" s="777"/>
      <c r="DS9" s="777"/>
      <c r="DT9" s="777"/>
      <c r="DU9" s="778"/>
      <c r="DV9" s="773"/>
      <c r="DW9" s="774"/>
      <c r="DX9" s="774"/>
      <c r="DY9" s="774"/>
      <c r="DZ9" s="779"/>
      <c r="EA9" s="222"/>
    </row>
    <row r="10" spans="1:131" s="223" customFormat="1" ht="26.25" customHeight="1" x14ac:dyDescent="0.2">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t="s">
        <v>575</v>
      </c>
      <c r="BS10" s="773" t="s">
        <v>564</v>
      </c>
      <c r="BT10" s="774"/>
      <c r="BU10" s="774"/>
      <c r="BV10" s="774"/>
      <c r="BW10" s="774"/>
      <c r="BX10" s="774"/>
      <c r="BY10" s="774"/>
      <c r="BZ10" s="774"/>
      <c r="CA10" s="774"/>
      <c r="CB10" s="774"/>
      <c r="CC10" s="774"/>
      <c r="CD10" s="774"/>
      <c r="CE10" s="774"/>
      <c r="CF10" s="774"/>
      <c r="CG10" s="775"/>
      <c r="CH10" s="776">
        <v>15</v>
      </c>
      <c r="CI10" s="777"/>
      <c r="CJ10" s="777"/>
      <c r="CK10" s="777"/>
      <c r="CL10" s="778"/>
      <c r="CM10" s="776">
        <v>220</v>
      </c>
      <c r="CN10" s="777"/>
      <c r="CO10" s="777"/>
      <c r="CP10" s="777"/>
      <c r="CQ10" s="778"/>
      <c r="CR10" s="776">
        <v>4</v>
      </c>
      <c r="CS10" s="777"/>
      <c r="CT10" s="777"/>
      <c r="CU10" s="777"/>
      <c r="CV10" s="778"/>
      <c r="CW10" s="776" t="s">
        <v>554</v>
      </c>
      <c r="CX10" s="777"/>
      <c r="CY10" s="777"/>
      <c r="CZ10" s="777"/>
      <c r="DA10" s="778"/>
      <c r="DB10" s="776" t="s">
        <v>553</v>
      </c>
      <c r="DC10" s="777"/>
      <c r="DD10" s="777"/>
      <c r="DE10" s="777"/>
      <c r="DF10" s="778"/>
      <c r="DG10" s="776" t="s">
        <v>554</v>
      </c>
      <c r="DH10" s="777"/>
      <c r="DI10" s="777"/>
      <c r="DJ10" s="777"/>
      <c r="DK10" s="778"/>
      <c r="DL10" s="776">
        <v>0</v>
      </c>
      <c r="DM10" s="777"/>
      <c r="DN10" s="777"/>
      <c r="DO10" s="777"/>
      <c r="DP10" s="778"/>
      <c r="DQ10" s="776">
        <v>0</v>
      </c>
      <c r="DR10" s="777"/>
      <c r="DS10" s="777"/>
      <c r="DT10" s="777"/>
      <c r="DU10" s="778"/>
      <c r="DV10" s="773"/>
      <c r="DW10" s="774"/>
      <c r="DX10" s="774"/>
      <c r="DY10" s="774"/>
      <c r="DZ10" s="779"/>
      <c r="EA10" s="222"/>
    </row>
    <row r="11" spans="1:131" s="223" customFormat="1" ht="26.25" customHeight="1" x14ac:dyDescent="0.2">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2">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2">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2">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2">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2">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2">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2">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2">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2">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5">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2">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375</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5">
      <c r="A23" s="228" t="s">
        <v>376</v>
      </c>
      <c r="B23" s="789" t="s">
        <v>377</v>
      </c>
      <c r="C23" s="790"/>
      <c r="D23" s="790"/>
      <c r="E23" s="790"/>
      <c r="F23" s="790"/>
      <c r="G23" s="790"/>
      <c r="H23" s="790"/>
      <c r="I23" s="790"/>
      <c r="J23" s="790"/>
      <c r="K23" s="790"/>
      <c r="L23" s="790"/>
      <c r="M23" s="790"/>
      <c r="N23" s="790"/>
      <c r="O23" s="790"/>
      <c r="P23" s="791"/>
      <c r="Q23" s="792">
        <v>41101</v>
      </c>
      <c r="R23" s="793"/>
      <c r="S23" s="793"/>
      <c r="T23" s="793"/>
      <c r="U23" s="793"/>
      <c r="V23" s="793">
        <v>38720</v>
      </c>
      <c r="W23" s="793"/>
      <c r="X23" s="793"/>
      <c r="Y23" s="793"/>
      <c r="Z23" s="793"/>
      <c r="AA23" s="793">
        <v>2381</v>
      </c>
      <c r="AB23" s="793"/>
      <c r="AC23" s="793"/>
      <c r="AD23" s="793"/>
      <c r="AE23" s="794"/>
      <c r="AF23" s="795">
        <v>1471</v>
      </c>
      <c r="AG23" s="793"/>
      <c r="AH23" s="793"/>
      <c r="AI23" s="793"/>
      <c r="AJ23" s="796"/>
      <c r="AK23" s="797"/>
      <c r="AL23" s="798"/>
      <c r="AM23" s="798"/>
      <c r="AN23" s="798"/>
      <c r="AO23" s="798"/>
      <c r="AP23" s="793">
        <v>29713</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2">
      <c r="A24" s="808" t="s">
        <v>378</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5">
      <c r="A25" s="725" t="s">
        <v>379</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2">
      <c r="A26" s="727" t="s">
        <v>357</v>
      </c>
      <c r="B26" s="728"/>
      <c r="C26" s="728"/>
      <c r="D26" s="728"/>
      <c r="E26" s="728"/>
      <c r="F26" s="728"/>
      <c r="G26" s="728"/>
      <c r="H26" s="728"/>
      <c r="I26" s="728"/>
      <c r="J26" s="728"/>
      <c r="K26" s="728"/>
      <c r="L26" s="728"/>
      <c r="M26" s="728"/>
      <c r="N26" s="728"/>
      <c r="O26" s="728"/>
      <c r="P26" s="729"/>
      <c r="Q26" s="733" t="s">
        <v>380</v>
      </c>
      <c r="R26" s="734"/>
      <c r="S26" s="734"/>
      <c r="T26" s="734"/>
      <c r="U26" s="735"/>
      <c r="V26" s="733" t="s">
        <v>381</v>
      </c>
      <c r="W26" s="734"/>
      <c r="X26" s="734"/>
      <c r="Y26" s="734"/>
      <c r="Z26" s="735"/>
      <c r="AA26" s="733" t="s">
        <v>382</v>
      </c>
      <c r="AB26" s="734"/>
      <c r="AC26" s="734"/>
      <c r="AD26" s="734"/>
      <c r="AE26" s="734"/>
      <c r="AF26" s="814" t="s">
        <v>383</v>
      </c>
      <c r="AG26" s="815"/>
      <c r="AH26" s="815"/>
      <c r="AI26" s="815"/>
      <c r="AJ26" s="816"/>
      <c r="AK26" s="734" t="s">
        <v>384</v>
      </c>
      <c r="AL26" s="734"/>
      <c r="AM26" s="734"/>
      <c r="AN26" s="734"/>
      <c r="AO26" s="735"/>
      <c r="AP26" s="733" t="s">
        <v>385</v>
      </c>
      <c r="AQ26" s="734"/>
      <c r="AR26" s="734"/>
      <c r="AS26" s="734"/>
      <c r="AT26" s="735"/>
      <c r="AU26" s="733" t="s">
        <v>386</v>
      </c>
      <c r="AV26" s="734"/>
      <c r="AW26" s="734"/>
      <c r="AX26" s="734"/>
      <c r="AY26" s="735"/>
      <c r="AZ26" s="733" t="s">
        <v>387</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5">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2">
      <c r="A28" s="230">
        <v>1</v>
      </c>
      <c r="B28" s="749" t="s">
        <v>388</v>
      </c>
      <c r="C28" s="750"/>
      <c r="D28" s="750"/>
      <c r="E28" s="750"/>
      <c r="F28" s="750"/>
      <c r="G28" s="750"/>
      <c r="H28" s="750"/>
      <c r="I28" s="750"/>
      <c r="J28" s="750"/>
      <c r="K28" s="750"/>
      <c r="L28" s="750"/>
      <c r="M28" s="750"/>
      <c r="N28" s="750"/>
      <c r="O28" s="750"/>
      <c r="P28" s="751"/>
      <c r="Q28" s="822">
        <v>8649</v>
      </c>
      <c r="R28" s="823"/>
      <c r="S28" s="823"/>
      <c r="T28" s="823"/>
      <c r="U28" s="823"/>
      <c r="V28" s="823">
        <v>8618</v>
      </c>
      <c r="W28" s="823"/>
      <c r="X28" s="823"/>
      <c r="Y28" s="823"/>
      <c r="Z28" s="823"/>
      <c r="AA28" s="823">
        <v>31</v>
      </c>
      <c r="AB28" s="823"/>
      <c r="AC28" s="823"/>
      <c r="AD28" s="823"/>
      <c r="AE28" s="824"/>
      <c r="AF28" s="825">
        <v>31</v>
      </c>
      <c r="AG28" s="823"/>
      <c r="AH28" s="823"/>
      <c r="AI28" s="823"/>
      <c r="AJ28" s="826"/>
      <c r="AK28" s="827">
        <v>640</v>
      </c>
      <c r="AL28" s="828"/>
      <c r="AM28" s="828"/>
      <c r="AN28" s="828"/>
      <c r="AO28" s="828"/>
      <c r="AP28" s="828">
        <v>1</v>
      </c>
      <c r="AQ28" s="828"/>
      <c r="AR28" s="828"/>
      <c r="AS28" s="828"/>
      <c r="AT28" s="828"/>
      <c r="AU28" s="828">
        <v>0</v>
      </c>
      <c r="AV28" s="828"/>
      <c r="AW28" s="828"/>
      <c r="AX28" s="828"/>
      <c r="AY28" s="828"/>
      <c r="AZ28" s="829" t="s">
        <v>572</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2">
      <c r="A29" s="230">
        <v>2</v>
      </c>
      <c r="B29" s="780" t="s">
        <v>389</v>
      </c>
      <c r="C29" s="781"/>
      <c r="D29" s="781"/>
      <c r="E29" s="781"/>
      <c r="F29" s="781"/>
      <c r="G29" s="781"/>
      <c r="H29" s="781"/>
      <c r="I29" s="781"/>
      <c r="J29" s="781"/>
      <c r="K29" s="781"/>
      <c r="L29" s="781"/>
      <c r="M29" s="781"/>
      <c r="N29" s="781"/>
      <c r="O29" s="781"/>
      <c r="P29" s="782"/>
      <c r="Q29" s="783">
        <v>1381</v>
      </c>
      <c r="R29" s="784"/>
      <c r="S29" s="784"/>
      <c r="T29" s="784"/>
      <c r="U29" s="784"/>
      <c r="V29" s="784">
        <v>1375</v>
      </c>
      <c r="W29" s="784"/>
      <c r="X29" s="784"/>
      <c r="Y29" s="784"/>
      <c r="Z29" s="784"/>
      <c r="AA29" s="784">
        <v>6</v>
      </c>
      <c r="AB29" s="784"/>
      <c r="AC29" s="784"/>
      <c r="AD29" s="784"/>
      <c r="AE29" s="785"/>
      <c r="AF29" s="786">
        <v>6</v>
      </c>
      <c r="AG29" s="787"/>
      <c r="AH29" s="787"/>
      <c r="AI29" s="787"/>
      <c r="AJ29" s="788"/>
      <c r="AK29" s="834">
        <v>334</v>
      </c>
      <c r="AL29" s="830"/>
      <c r="AM29" s="830"/>
      <c r="AN29" s="830"/>
      <c r="AO29" s="830"/>
      <c r="AP29" s="830" t="s">
        <v>553</v>
      </c>
      <c r="AQ29" s="830"/>
      <c r="AR29" s="830"/>
      <c r="AS29" s="830"/>
      <c r="AT29" s="830"/>
      <c r="AU29" s="830" t="s">
        <v>553</v>
      </c>
      <c r="AV29" s="830"/>
      <c r="AW29" s="830"/>
      <c r="AX29" s="830"/>
      <c r="AY29" s="830"/>
      <c r="AZ29" s="831" t="s">
        <v>573</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2">
      <c r="A30" s="230">
        <v>3</v>
      </c>
      <c r="B30" s="780" t="s">
        <v>390</v>
      </c>
      <c r="C30" s="781"/>
      <c r="D30" s="781"/>
      <c r="E30" s="781"/>
      <c r="F30" s="781"/>
      <c r="G30" s="781"/>
      <c r="H30" s="781"/>
      <c r="I30" s="781"/>
      <c r="J30" s="781"/>
      <c r="K30" s="781"/>
      <c r="L30" s="781"/>
      <c r="M30" s="781"/>
      <c r="N30" s="781"/>
      <c r="O30" s="781"/>
      <c r="P30" s="782"/>
      <c r="Q30" s="783">
        <v>9403</v>
      </c>
      <c r="R30" s="784"/>
      <c r="S30" s="784"/>
      <c r="T30" s="784"/>
      <c r="U30" s="784"/>
      <c r="V30" s="784">
        <v>9162</v>
      </c>
      <c r="W30" s="784"/>
      <c r="X30" s="784"/>
      <c r="Y30" s="784"/>
      <c r="Z30" s="784"/>
      <c r="AA30" s="784">
        <v>241</v>
      </c>
      <c r="AB30" s="784"/>
      <c r="AC30" s="784"/>
      <c r="AD30" s="784"/>
      <c r="AE30" s="785"/>
      <c r="AF30" s="786">
        <v>241</v>
      </c>
      <c r="AG30" s="787"/>
      <c r="AH30" s="787"/>
      <c r="AI30" s="787"/>
      <c r="AJ30" s="788"/>
      <c r="AK30" s="834">
        <v>1679</v>
      </c>
      <c r="AL30" s="830"/>
      <c r="AM30" s="830"/>
      <c r="AN30" s="830"/>
      <c r="AO30" s="830"/>
      <c r="AP30" s="830" t="s">
        <v>553</v>
      </c>
      <c r="AQ30" s="830"/>
      <c r="AR30" s="830"/>
      <c r="AS30" s="830"/>
      <c r="AT30" s="830"/>
      <c r="AU30" s="830" t="s">
        <v>553</v>
      </c>
      <c r="AV30" s="830"/>
      <c r="AW30" s="830"/>
      <c r="AX30" s="830"/>
      <c r="AY30" s="830"/>
      <c r="AZ30" s="831" t="s">
        <v>573</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2">
      <c r="A31" s="230">
        <v>4</v>
      </c>
      <c r="B31" s="780" t="s">
        <v>391</v>
      </c>
      <c r="C31" s="781"/>
      <c r="D31" s="781"/>
      <c r="E31" s="781"/>
      <c r="F31" s="781"/>
      <c r="G31" s="781"/>
      <c r="H31" s="781"/>
      <c r="I31" s="781"/>
      <c r="J31" s="781"/>
      <c r="K31" s="781"/>
      <c r="L31" s="781"/>
      <c r="M31" s="781"/>
      <c r="N31" s="781"/>
      <c r="O31" s="781"/>
      <c r="P31" s="782"/>
      <c r="Q31" s="783">
        <v>1798</v>
      </c>
      <c r="R31" s="784"/>
      <c r="S31" s="784"/>
      <c r="T31" s="784"/>
      <c r="U31" s="784"/>
      <c r="V31" s="784">
        <v>1706</v>
      </c>
      <c r="W31" s="784"/>
      <c r="X31" s="784"/>
      <c r="Y31" s="784"/>
      <c r="Z31" s="784"/>
      <c r="AA31" s="784">
        <v>92</v>
      </c>
      <c r="AB31" s="784"/>
      <c r="AC31" s="784"/>
      <c r="AD31" s="784"/>
      <c r="AE31" s="785"/>
      <c r="AF31" s="786">
        <v>779</v>
      </c>
      <c r="AG31" s="787"/>
      <c r="AH31" s="787"/>
      <c r="AI31" s="787"/>
      <c r="AJ31" s="788"/>
      <c r="AK31" s="834">
        <v>157</v>
      </c>
      <c r="AL31" s="830"/>
      <c r="AM31" s="830"/>
      <c r="AN31" s="830"/>
      <c r="AO31" s="830"/>
      <c r="AP31" s="830">
        <v>2679</v>
      </c>
      <c r="AQ31" s="830"/>
      <c r="AR31" s="830"/>
      <c r="AS31" s="830"/>
      <c r="AT31" s="830"/>
      <c r="AU31" s="830">
        <v>193</v>
      </c>
      <c r="AV31" s="830"/>
      <c r="AW31" s="830"/>
      <c r="AX31" s="830"/>
      <c r="AY31" s="830"/>
      <c r="AZ31" s="831" t="s">
        <v>573</v>
      </c>
      <c r="BA31" s="831"/>
      <c r="BB31" s="831"/>
      <c r="BC31" s="831"/>
      <c r="BD31" s="831"/>
      <c r="BE31" s="832" t="s">
        <v>392</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2">
      <c r="A32" s="230">
        <v>5</v>
      </c>
      <c r="B32" s="780" t="s">
        <v>393</v>
      </c>
      <c r="C32" s="781"/>
      <c r="D32" s="781"/>
      <c r="E32" s="781"/>
      <c r="F32" s="781"/>
      <c r="G32" s="781"/>
      <c r="H32" s="781"/>
      <c r="I32" s="781"/>
      <c r="J32" s="781"/>
      <c r="K32" s="781"/>
      <c r="L32" s="781"/>
      <c r="M32" s="781"/>
      <c r="N32" s="781"/>
      <c r="O32" s="781"/>
      <c r="P32" s="782"/>
      <c r="Q32" s="783">
        <v>2406</v>
      </c>
      <c r="R32" s="784"/>
      <c r="S32" s="784"/>
      <c r="T32" s="784"/>
      <c r="U32" s="784"/>
      <c r="V32" s="784">
        <v>2476</v>
      </c>
      <c r="W32" s="784"/>
      <c r="X32" s="784"/>
      <c r="Y32" s="784"/>
      <c r="Z32" s="784"/>
      <c r="AA32" s="784">
        <v>-70</v>
      </c>
      <c r="AB32" s="784"/>
      <c r="AC32" s="784"/>
      <c r="AD32" s="784"/>
      <c r="AE32" s="785"/>
      <c r="AF32" s="786">
        <v>532</v>
      </c>
      <c r="AG32" s="787"/>
      <c r="AH32" s="787"/>
      <c r="AI32" s="787"/>
      <c r="AJ32" s="788"/>
      <c r="AK32" s="834">
        <v>1200</v>
      </c>
      <c r="AL32" s="830"/>
      <c r="AM32" s="830"/>
      <c r="AN32" s="830"/>
      <c r="AO32" s="830"/>
      <c r="AP32" s="830">
        <v>19588</v>
      </c>
      <c r="AQ32" s="830"/>
      <c r="AR32" s="830"/>
      <c r="AS32" s="830"/>
      <c r="AT32" s="830"/>
      <c r="AU32" s="830">
        <v>15474</v>
      </c>
      <c r="AV32" s="830"/>
      <c r="AW32" s="830"/>
      <c r="AX32" s="830"/>
      <c r="AY32" s="830"/>
      <c r="AZ32" s="831" t="s">
        <v>573</v>
      </c>
      <c r="BA32" s="831"/>
      <c r="BB32" s="831"/>
      <c r="BC32" s="831"/>
      <c r="BD32" s="831"/>
      <c r="BE32" s="832" t="s">
        <v>392</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2">
      <c r="A33" s="230">
        <v>6</v>
      </c>
      <c r="B33" s="780" t="s">
        <v>394</v>
      </c>
      <c r="C33" s="781"/>
      <c r="D33" s="781"/>
      <c r="E33" s="781"/>
      <c r="F33" s="781"/>
      <c r="G33" s="781"/>
      <c r="H33" s="781"/>
      <c r="I33" s="781"/>
      <c r="J33" s="781"/>
      <c r="K33" s="781"/>
      <c r="L33" s="781"/>
      <c r="M33" s="781"/>
      <c r="N33" s="781"/>
      <c r="O33" s="781"/>
      <c r="P33" s="782"/>
      <c r="Q33" s="783">
        <v>1</v>
      </c>
      <c r="R33" s="784"/>
      <c r="S33" s="784"/>
      <c r="T33" s="784"/>
      <c r="U33" s="784"/>
      <c r="V33" s="784">
        <v>1</v>
      </c>
      <c r="W33" s="784"/>
      <c r="X33" s="784"/>
      <c r="Y33" s="784"/>
      <c r="Z33" s="784"/>
      <c r="AA33" s="784" t="s">
        <v>553</v>
      </c>
      <c r="AB33" s="784"/>
      <c r="AC33" s="784"/>
      <c r="AD33" s="784"/>
      <c r="AE33" s="785"/>
      <c r="AF33" s="786" t="s">
        <v>553</v>
      </c>
      <c r="AG33" s="787"/>
      <c r="AH33" s="787"/>
      <c r="AI33" s="787"/>
      <c r="AJ33" s="788"/>
      <c r="AK33" s="834">
        <v>1</v>
      </c>
      <c r="AL33" s="830"/>
      <c r="AM33" s="830"/>
      <c r="AN33" s="830"/>
      <c r="AO33" s="830"/>
      <c r="AP33" s="830" t="s">
        <v>553</v>
      </c>
      <c r="AQ33" s="830"/>
      <c r="AR33" s="830"/>
      <c r="AS33" s="830"/>
      <c r="AT33" s="830"/>
      <c r="AU33" s="830" t="s">
        <v>553</v>
      </c>
      <c r="AV33" s="830"/>
      <c r="AW33" s="830"/>
      <c r="AX33" s="830"/>
      <c r="AY33" s="830"/>
      <c r="AZ33" s="831" t="s">
        <v>573</v>
      </c>
      <c r="BA33" s="831"/>
      <c r="BB33" s="831"/>
      <c r="BC33" s="831"/>
      <c r="BD33" s="831"/>
      <c r="BE33" s="832" t="s">
        <v>395</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2">
      <c r="A34" s="230">
        <v>7</v>
      </c>
      <c r="B34" s="780" t="s">
        <v>396</v>
      </c>
      <c r="C34" s="781"/>
      <c r="D34" s="781"/>
      <c r="E34" s="781"/>
      <c r="F34" s="781"/>
      <c r="G34" s="781"/>
      <c r="H34" s="781"/>
      <c r="I34" s="781"/>
      <c r="J34" s="781"/>
      <c r="K34" s="781"/>
      <c r="L34" s="781"/>
      <c r="M34" s="781"/>
      <c r="N34" s="781"/>
      <c r="O34" s="781"/>
      <c r="P34" s="782"/>
      <c r="Q34" s="783">
        <v>223</v>
      </c>
      <c r="R34" s="784"/>
      <c r="S34" s="784"/>
      <c r="T34" s="784"/>
      <c r="U34" s="784"/>
      <c r="V34" s="784">
        <v>153</v>
      </c>
      <c r="W34" s="784"/>
      <c r="X34" s="784"/>
      <c r="Y34" s="784"/>
      <c r="Z34" s="784"/>
      <c r="AA34" s="784">
        <v>70</v>
      </c>
      <c r="AB34" s="784"/>
      <c r="AC34" s="784"/>
      <c r="AD34" s="784"/>
      <c r="AE34" s="785"/>
      <c r="AF34" s="786">
        <v>70</v>
      </c>
      <c r="AG34" s="787"/>
      <c r="AH34" s="787"/>
      <c r="AI34" s="787"/>
      <c r="AJ34" s="788"/>
      <c r="AK34" s="834" t="s">
        <v>553</v>
      </c>
      <c r="AL34" s="830"/>
      <c r="AM34" s="830"/>
      <c r="AN34" s="830"/>
      <c r="AO34" s="830"/>
      <c r="AP34" s="830">
        <v>187</v>
      </c>
      <c r="AQ34" s="830"/>
      <c r="AR34" s="830"/>
      <c r="AS34" s="830"/>
      <c r="AT34" s="830"/>
      <c r="AU34" s="830" t="s">
        <v>553</v>
      </c>
      <c r="AV34" s="830"/>
      <c r="AW34" s="830"/>
      <c r="AX34" s="830"/>
      <c r="AY34" s="830"/>
      <c r="AZ34" s="831" t="s">
        <v>573</v>
      </c>
      <c r="BA34" s="831"/>
      <c r="BB34" s="831"/>
      <c r="BC34" s="831"/>
      <c r="BD34" s="831"/>
      <c r="BE34" s="832" t="s">
        <v>395</v>
      </c>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2">
      <c r="A35" s="230">
        <v>8</v>
      </c>
      <c r="B35" s="780" t="s">
        <v>397</v>
      </c>
      <c r="C35" s="781"/>
      <c r="D35" s="781"/>
      <c r="E35" s="781"/>
      <c r="F35" s="781"/>
      <c r="G35" s="781"/>
      <c r="H35" s="781"/>
      <c r="I35" s="781"/>
      <c r="J35" s="781"/>
      <c r="K35" s="781"/>
      <c r="L35" s="781"/>
      <c r="M35" s="781"/>
      <c r="N35" s="781"/>
      <c r="O35" s="781"/>
      <c r="P35" s="782"/>
      <c r="Q35" s="783">
        <v>8</v>
      </c>
      <c r="R35" s="784"/>
      <c r="S35" s="784"/>
      <c r="T35" s="784"/>
      <c r="U35" s="784"/>
      <c r="V35" s="784">
        <v>6</v>
      </c>
      <c r="W35" s="784"/>
      <c r="X35" s="784"/>
      <c r="Y35" s="784"/>
      <c r="Z35" s="784"/>
      <c r="AA35" s="784">
        <v>1</v>
      </c>
      <c r="AB35" s="784"/>
      <c r="AC35" s="784"/>
      <c r="AD35" s="784"/>
      <c r="AE35" s="785"/>
      <c r="AF35" s="786">
        <v>1</v>
      </c>
      <c r="AG35" s="787"/>
      <c r="AH35" s="787"/>
      <c r="AI35" s="787"/>
      <c r="AJ35" s="788"/>
      <c r="AK35" s="834" t="s">
        <v>553</v>
      </c>
      <c r="AL35" s="830"/>
      <c r="AM35" s="830"/>
      <c r="AN35" s="830"/>
      <c r="AO35" s="830"/>
      <c r="AP35" s="830" t="s">
        <v>553</v>
      </c>
      <c r="AQ35" s="830"/>
      <c r="AR35" s="830"/>
      <c r="AS35" s="830"/>
      <c r="AT35" s="830"/>
      <c r="AU35" s="830" t="s">
        <v>553</v>
      </c>
      <c r="AV35" s="830"/>
      <c r="AW35" s="830"/>
      <c r="AX35" s="830"/>
      <c r="AY35" s="830"/>
      <c r="AZ35" s="831" t="s">
        <v>573</v>
      </c>
      <c r="BA35" s="831"/>
      <c r="BB35" s="831"/>
      <c r="BC35" s="831"/>
      <c r="BD35" s="831"/>
      <c r="BE35" s="832" t="s">
        <v>395</v>
      </c>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2">
      <c r="A36" s="230">
        <v>9</v>
      </c>
      <c r="B36" s="780" t="s">
        <v>398</v>
      </c>
      <c r="C36" s="781"/>
      <c r="D36" s="781"/>
      <c r="E36" s="781"/>
      <c r="F36" s="781"/>
      <c r="G36" s="781"/>
      <c r="H36" s="781"/>
      <c r="I36" s="781"/>
      <c r="J36" s="781"/>
      <c r="K36" s="781"/>
      <c r="L36" s="781"/>
      <c r="M36" s="781"/>
      <c r="N36" s="781"/>
      <c r="O36" s="781"/>
      <c r="P36" s="782"/>
      <c r="Q36" s="783">
        <v>8</v>
      </c>
      <c r="R36" s="784"/>
      <c r="S36" s="784"/>
      <c r="T36" s="784"/>
      <c r="U36" s="784"/>
      <c r="V36" s="784">
        <v>8</v>
      </c>
      <c r="W36" s="784"/>
      <c r="X36" s="784"/>
      <c r="Y36" s="784"/>
      <c r="Z36" s="784"/>
      <c r="AA36" s="784" t="s">
        <v>553</v>
      </c>
      <c r="AB36" s="784"/>
      <c r="AC36" s="784"/>
      <c r="AD36" s="784"/>
      <c r="AE36" s="785"/>
      <c r="AF36" s="786" t="s">
        <v>553</v>
      </c>
      <c r="AG36" s="787"/>
      <c r="AH36" s="787"/>
      <c r="AI36" s="787"/>
      <c r="AJ36" s="788"/>
      <c r="AK36" s="834">
        <v>8</v>
      </c>
      <c r="AL36" s="830"/>
      <c r="AM36" s="830"/>
      <c r="AN36" s="830"/>
      <c r="AO36" s="830"/>
      <c r="AP36" s="830" t="s">
        <v>553</v>
      </c>
      <c r="AQ36" s="830"/>
      <c r="AR36" s="830"/>
      <c r="AS36" s="830"/>
      <c r="AT36" s="830"/>
      <c r="AU36" s="830" t="s">
        <v>553</v>
      </c>
      <c r="AV36" s="830"/>
      <c r="AW36" s="830"/>
      <c r="AX36" s="830"/>
      <c r="AY36" s="830"/>
      <c r="AZ36" s="831" t="s">
        <v>573</v>
      </c>
      <c r="BA36" s="831"/>
      <c r="BB36" s="831"/>
      <c r="BC36" s="831"/>
      <c r="BD36" s="831"/>
      <c r="BE36" s="832" t="s">
        <v>395</v>
      </c>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2">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2">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2">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2">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2">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2">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2">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2">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2">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2">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2">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2">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5"/>
      <c r="BA48" s="835"/>
      <c r="BB48" s="835"/>
      <c r="BC48" s="835"/>
      <c r="BD48" s="835"/>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2">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5"/>
      <c r="BA49" s="835"/>
      <c r="BB49" s="835"/>
      <c r="BC49" s="835"/>
      <c r="BD49" s="835"/>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2">
      <c r="A50" s="226">
        <v>23</v>
      </c>
      <c r="B50" s="780"/>
      <c r="C50" s="781"/>
      <c r="D50" s="781"/>
      <c r="E50" s="781"/>
      <c r="F50" s="781"/>
      <c r="G50" s="781"/>
      <c r="H50" s="781"/>
      <c r="I50" s="781"/>
      <c r="J50" s="781"/>
      <c r="K50" s="781"/>
      <c r="L50" s="781"/>
      <c r="M50" s="781"/>
      <c r="N50" s="781"/>
      <c r="O50" s="781"/>
      <c r="P50" s="782"/>
      <c r="Q50" s="836"/>
      <c r="R50" s="837"/>
      <c r="S50" s="837"/>
      <c r="T50" s="837"/>
      <c r="U50" s="837"/>
      <c r="V50" s="837"/>
      <c r="W50" s="837"/>
      <c r="X50" s="837"/>
      <c r="Y50" s="837"/>
      <c r="Z50" s="837"/>
      <c r="AA50" s="837"/>
      <c r="AB50" s="837"/>
      <c r="AC50" s="837"/>
      <c r="AD50" s="837"/>
      <c r="AE50" s="838"/>
      <c r="AF50" s="786"/>
      <c r="AG50" s="787"/>
      <c r="AH50" s="787"/>
      <c r="AI50" s="787"/>
      <c r="AJ50" s="788"/>
      <c r="AK50" s="840"/>
      <c r="AL50" s="837"/>
      <c r="AM50" s="837"/>
      <c r="AN50" s="837"/>
      <c r="AO50" s="837"/>
      <c r="AP50" s="837"/>
      <c r="AQ50" s="837"/>
      <c r="AR50" s="837"/>
      <c r="AS50" s="837"/>
      <c r="AT50" s="837"/>
      <c r="AU50" s="837"/>
      <c r="AV50" s="837"/>
      <c r="AW50" s="837"/>
      <c r="AX50" s="837"/>
      <c r="AY50" s="837"/>
      <c r="AZ50" s="839"/>
      <c r="BA50" s="839"/>
      <c r="BB50" s="839"/>
      <c r="BC50" s="839"/>
      <c r="BD50" s="839"/>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2">
      <c r="A51" s="226">
        <v>24</v>
      </c>
      <c r="B51" s="780"/>
      <c r="C51" s="781"/>
      <c r="D51" s="781"/>
      <c r="E51" s="781"/>
      <c r="F51" s="781"/>
      <c r="G51" s="781"/>
      <c r="H51" s="781"/>
      <c r="I51" s="781"/>
      <c r="J51" s="781"/>
      <c r="K51" s="781"/>
      <c r="L51" s="781"/>
      <c r="M51" s="781"/>
      <c r="N51" s="781"/>
      <c r="O51" s="781"/>
      <c r="P51" s="782"/>
      <c r="Q51" s="836"/>
      <c r="R51" s="837"/>
      <c r="S51" s="837"/>
      <c r="T51" s="837"/>
      <c r="U51" s="837"/>
      <c r="V51" s="837"/>
      <c r="W51" s="837"/>
      <c r="X51" s="837"/>
      <c r="Y51" s="837"/>
      <c r="Z51" s="837"/>
      <c r="AA51" s="837"/>
      <c r="AB51" s="837"/>
      <c r="AC51" s="837"/>
      <c r="AD51" s="837"/>
      <c r="AE51" s="838"/>
      <c r="AF51" s="786"/>
      <c r="AG51" s="787"/>
      <c r="AH51" s="787"/>
      <c r="AI51" s="787"/>
      <c r="AJ51" s="788"/>
      <c r="AK51" s="840"/>
      <c r="AL51" s="837"/>
      <c r="AM51" s="837"/>
      <c r="AN51" s="837"/>
      <c r="AO51" s="837"/>
      <c r="AP51" s="837"/>
      <c r="AQ51" s="837"/>
      <c r="AR51" s="837"/>
      <c r="AS51" s="837"/>
      <c r="AT51" s="837"/>
      <c r="AU51" s="837"/>
      <c r="AV51" s="837"/>
      <c r="AW51" s="837"/>
      <c r="AX51" s="837"/>
      <c r="AY51" s="837"/>
      <c r="AZ51" s="839"/>
      <c r="BA51" s="839"/>
      <c r="BB51" s="839"/>
      <c r="BC51" s="839"/>
      <c r="BD51" s="839"/>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2">
      <c r="A52" s="226">
        <v>25</v>
      </c>
      <c r="B52" s="780"/>
      <c r="C52" s="781"/>
      <c r="D52" s="781"/>
      <c r="E52" s="781"/>
      <c r="F52" s="781"/>
      <c r="G52" s="781"/>
      <c r="H52" s="781"/>
      <c r="I52" s="781"/>
      <c r="J52" s="781"/>
      <c r="K52" s="781"/>
      <c r="L52" s="781"/>
      <c r="M52" s="781"/>
      <c r="N52" s="781"/>
      <c r="O52" s="781"/>
      <c r="P52" s="782"/>
      <c r="Q52" s="836"/>
      <c r="R52" s="837"/>
      <c r="S52" s="837"/>
      <c r="T52" s="837"/>
      <c r="U52" s="837"/>
      <c r="V52" s="837"/>
      <c r="W52" s="837"/>
      <c r="X52" s="837"/>
      <c r="Y52" s="837"/>
      <c r="Z52" s="837"/>
      <c r="AA52" s="837"/>
      <c r="AB52" s="837"/>
      <c r="AC52" s="837"/>
      <c r="AD52" s="837"/>
      <c r="AE52" s="838"/>
      <c r="AF52" s="786"/>
      <c r="AG52" s="787"/>
      <c r="AH52" s="787"/>
      <c r="AI52" s="787"/>
      <c r="AJ52" s="788"/>
      <c r="AK52" s="840"/>
      <c r="AL52" s="837"/>
      <c r="AM52" s="837"/>
      <c r="AN52" s="837"/>
      <c r="AO52" s="837"/>
      <c r="AP52" s="837"/>
      <c r="AQ52" s="837"/>
      <c r="AR52" s="837"/>
      <c r="AS52" s="837"/>
      <c r="AT52" s="837"/>
      <c r="AU52" s="837"/>
      <c r="AV52" s="837"/>
      <c r="AW52" s="837"/>
      <c r="AX52" s="837"/>
      <c r="AY52" s="837"/>
      <c r="AZ52" s="839"/>
      <c r="BA52" s="839"/>
      <c r="BB52" s="839"/>
      <c r="BC52" s="839"/>
      <c r="BD52" s="839"/>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2">
      <c r="A53" s="226">
        <v>26</v>
      </c>
      <c r="B53" s="780"/>
      <c r="C53" s="781"/>
      <c r="D53" s="781"/>
      <c r="E53" s="781"/>
      <c r="F53" s="781"/>
      <c r="G53" s="781"/>
      <c r="H53" s="781"/>
      <c r="I53" s="781"/>
      <c r="J53" s="781"/>
      <c r="K53" s="781"/>
      <c r="L53" s="781"/>
      <c r="M53" s="781"/>
      <c r="N53" s="781"/>
      <c r="O53" s="781"/>
      <c r="P53" s="782"/>
      <c r="Q53" s="836"/>
      <c r="R53" s="837"/>
      <c r="S53" s="837"/>
      <c r="T53" s="837"/>
      <c r="U53" s="837"/>
      <c r="V53" s="837"/>
      <c r="W53" s="837"/>
      <c r="X53" s="837"/>
      <c r="Y53" s="837"/>
      <c r="Z53" s="837"/>
      <c r="AA53" s="837"/>
      <c r="AB53" s="837"/>
      <c r="AC53" s="837"/>
      <c r="AD53" s="837"/>
      <c r="AE53" s="838"/>
      <c r="AF53" s="786"/>
      <c r="AG53" s="787"/>
      <c r="AH53" s="787"/>
      <c r="AI53" s="787"/>
      <c r="AJ53" s="788"/>
      <c r="AK53" s="840"/>
      <c r="AL53" s="837"/>
      <c r="AM53" s="837"/>
      <c r="AN53" s="837"/>
      <c r="AO53" s="837"/>
      <c r="AP53" s="837"/>
      <c r="AQ53" s="837"/>
      <c r="AR53" s="837"/>
      <c r="AS53" s="837"/>
      <c r="AT53" s="837"/>
      <c r="AU53" s="837"/>
      <c r="AV53" s="837"/>
      <c r="AW53" s="837"/>
      <c r="AX53" s="837"/>
      <c r="AY53" s="837"/>
      <c r="AZ53" s="839"/>
      <c r="BA53" s="839"/>
      <c r="BB53" s="839"/>
      <c r="BC53" s="839"/>
      <c r="BD53" s="839"/>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2">
      <c r="A54" s="226">
        <v>27</v>
      </c>
      <c r="B54" s="780"/>
      <c r="C54" s="781"/>
      <c r="D54" s="781"/>
      <c r="E54" s="781"/>
      <c r="F54" s="781"/>
      <c r="G54" s="781"/>
      <c r="H54" s="781"/>
      <c r="I54" s="781"/>
      <c r="J54" s="781"/>
      <c r="K54" s="781"/>
      <c r="L54" s="781"/>
      <c r="M54" s="781"/>
      <c r="N54" s="781"/>
      <c r="O54" s="781"/>
      <c r="P54" s="782"/>
      <c r="Q54" s="836"/>
      <c r="R54" s="837"/>
      <c r="S54" s="837"/>
      <c r="T54" s="837"/>
      <c r="U54" s="837"/>
      <c r="V54" s="837"/>
      <c r="W54" s="837"/>
      <c r="X54" s="837"/>
      <c r="Y54" s="837"/>
      <c r="Z54" s="837"/>
      <c r="AA54" s="837"/>
      <c r="AB54" s="837"/>
      <c r="AC54" s="837"/>
      <c r="AD54" s="837"/>
      <c r="AE54" s="838"/>
      <c r="AF54" s="786"/>
      <c r="AG54" s="787"/>
      <c r="AH54" s="787"/>
      <c r="AI54" s="787"/>
      <c r="AJ54" s="788"/>
      <c r="AK54" s="840"/>
      <c r="AL54" s="837"/>
      <c r="AM54" s="837"/>
      <c r="AN54" s="837"/>
      <c r="AO54" s="837"/>
      <c r="AP54" s="837"/>
      <c r="AQ54" s="837"/>
      <c r="AR54" s="837"/>
      <c r="AS54" s="837"/>
      <c r="AT54" s="837"/>
      <c r="AU54" s="837"/>
      <c r="AV54" s="837"/>
      <c r="AW54" s="837"/>
      <c r="AX54" s="837"/>
      <c r="AY54" s="837"/>
      <c r="AZ54" s="839"/>
      <c r="BA54" s="839"/>
      <c r="BB54" s="839"/>
      <c r="BC54" s="839"/>
      <c r="BD54" s="839"/>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2">
      <c r="A55" s="226">
        <v>28</v>
      </c>
      <c r="B55" s="780"/>
      <c r="C55" s="781"/>
      <c r="D55" s="781"/>
      <c r="E55" s="781"/>
      <c r="F55" s="781"/>
      <c r="G55" s="781"/>
      <c r="H55" s="781"/>
      <c r="I55" s="781"/>
      <c r="J55" s="781"/>
      <c r="K55" s="781"/>
      <c r="L55" s="781"/>
      <c r="M55" s="781"/>
      <c r="N55" s="781"/>
      <c r="O55" s="781"/>
      <c r="P55" s="782"/>
      <c r="Q55" s="836"/>
      <c r="R55" s="837"/>
      <c r="S55" s="837"/>
      <c r="T55" s="837"/>
      <c r="U55" s="837"/>
      <c r="V55" s="837"/>
      <c r="W55" s="837"/>
      <c r="X55" s="837"/>
      <c r="Y55" s="837"/>
      <c r="Z55" s="837"/>
      <c r="AA55" s="837"/>
      <c r="AB55" s="837"/>
      <c r="AC55" s="837"/>
      <c r="AD55" s="837"/>
      <c r="AE55" s="838"/>
      <c r="AF55" s="786"/>
      <c r="AG55" s="787"/>
      <c r="AH55" s="787"/>
      <c r="AI55" s="787"/>
      <c r="AJ55" s="788"/>
      <c r="AK55" s="840"/>
      <c r="AL55" s="837"/>
      <c r="AM55" s="837"/>
      <c r="AN55" s="837"/>
      <c r="AO55" s="837"/>
      <c r="AP55" s="837"/>
      <c r="AQ55" s="837"/>
      <c r="AR55" s="837"/>
      <c r="AS55" s="837"/>
      <c r="AT55" s="837"/>
      <c r="AU55" s="837"/>
      <c r="AV55" s="837"/>
      <c r="AW55" s="837"/>
      <c r="AX55" s="837"/>
      <c r="AY55" s="837"/>
      <c r="AZ55" s="839"/>
      <c r="BA55" s="839"/>
      <c r="BB55" s="839"/>
      <c r="BC55" s="839"/>
      <c r="BD55" s="839"/>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2">
      <c r="A56" s="226">
        <v>29</v>
      </c>
      <c r="B56" s="780"/>
      <c r="C56" s="781"/>
      <c r="D56" s="781"/>
      <c r="E56" s="781"/>
      <c r="F56" s="781"/>
      <c r="G56" s="781"/>
      <c r="H56" s="781"/>
      <c r="I56" s="781"/>
      <c r="J56" s="781"/>
      <c r="K56" s="781"/>
      <c r="L56" s="781"/>
      <c r="M56" s="781"/>
      <c r="N56" s="781"/>
      <c r="O56" s="781"/>
      <c r="P56" s="782"/>
      <c r="Q56" s="836"/>
      <c r="R56" s="837"/>
      <c r="S56" s="837"/>
      <c r="T56" s="837"/>
      <c r="U56" s="837"/>
      <c r="V56" s="837"/>
      <c r="W56" s="837"/>
      <c r="X56" s="837"/>
      <c r="Y56" s="837"/>
      <c r="Z56" s="837"/>
      <c r="AA56" s="837"/>
      <c r="AB56" s="837"/>
      <c r="AC56" s="837"/>
      <c r="AD56" s="837"/>
      <c r="AE56" s="838"/>
      <c r="AF56" s="786"/>
      <c r="AG56" s="787"/>
      <c r="AH56" s="787"/>
      <c r="AI56" s="787"/>
      <c r="AJ56" s="788"/>
      <c r="AK56" s="840"/>
      <c r="AL56" s="837"/>
      <c r="AM56" s="837"/>
      <c r="AN56" s="837"/>
      <c r="AO56" s="837"/>
      <c r="AP56" s="837"/>
      <c r="AQ56" s="837"/>
      <c r="AR56" s="837"/>
      <c r="AS56" s="837"/>
      <c r="AT56" s="837"/>
      <c r="AU56" s="837"/>
      <c r="AV56" s="837"/>
      <c r="AW56" s="837"/>
      <c r="AX56" s="837"/>
      <c r="AY56" s="837"/>
      <c r="AZ56" s="839"/>
      <c r="BA56" s="839"/>
      <c r="BB56" s="839"/>
      <c r="BC56" s="839"/>
      <c r="BD56" s="839"/>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2">
      <c r="A57" s="226">
        <v>30</v>
      </c>
      <c r="B57" s="780"/>
      <c r="C57" s="781"/>
      <c r="D57" s="781"/>
      <c r="E57" s="781"/>
      <c r="F57" s="781"/>
      <c r="G57" s="781"/>
      <c r="H57" s="781"/>
      <c r="I57" s="781"/>
      <c r="J57" s="781"/>
      <c r="K57" s="781"/>
      <c r="L57" s="781"/>
      <c r="M57" s="781"/>
      <c r="N57" s="781"/>
      <c r="O57" s="781"/>
      <c r="P57" s="782"/>
      <c r="Q57" s="836"/>
      <c r="R57" s="837"/>
      <c r="S57" s="837"/>
      <c r="T57" s="837"/>
      <c r="U57" s="837"/>
      <c r="V57" s="837"/>
      <c r="W57" s="837"/>
      <c r="X57" s="837"/>
      <c r="Y57" s="837"/>
      <c r="Z57" s="837"/>
      <c r="AA57" s="837"/>
      <c r="AB57" s="837"/>
      <c r="AC57" s="837"/>
      <c r="AD57" s="837"/>
      <c r="AE57" s="838"/>
      <c r="AF57" s="786"/>
      <c r="AG57" s="787"/>
      <c r="AH57" s="787"/>
      <c r="AI57" s="787"/>
      <c r="AJ57" s="788"/>
      <c r="AK57" s="840"/>
      <c r="AL57" s="837"/>
      <c r="AM57" s="837"/>
      <c r="AN57" s="837"/>
      <c r="AO57" s="837"/>
      <c r="AP57" s="837"/>
      <c r="AQ57" s="837"/>
      <c r="AR57" s="837"/>
      <c r="AS57" s="837"/>
      <c r="AT57" s="837"/>
      <c r="AU57" s="837"/>
      <c r="AV57" s="837"/>
      <c r="AW57" s="837"/>
      <c r="AX57" s="837"/>
      <c r="AY57" s="837"/>
      <c r="AZ57" s="839"/>
      <c r="BA57" s="839"/>
      <c r="BB57" s="839"/>
      <c r="BC57" s="839"/>
      <c r="BD57" s="839"/>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2">
      <c r="A58" s="226">
        <v>31</v>
      </c>
      <c r="B58" s="780"/>
      <c r="C58" s="781"/>
      <c r="D58" s="781"/>
      <c r="E58" s="781"/>
      <c r="F58" s="781"/>
      <c r="G58" s="781"/>
      <c r="H58" s="781"/>
      <c r="I58" s="781"/>
      <c r="J58" s="781"/>
      <c r="K58" s="781"/>
      <c r="L58" s="781"/>
      <c r="M58" s="781"/>
      <c r="N58" s="781"/>
      <c r="O58" s="781"/>
      <c r="P58" s="782"/>
      <c r="Q58" s="836"/>
      <c r="R58" s="837"/>
      <c r="S58" s="837"/>
      <c r="T58" s="837"/>
      <c r="U58" s="837"/>
      <c r="V58" s="837"/>
      <c r="W58" s="837"/>
      <c r="X58" s="837"/>
      <c r="Y58" s="837"/>
      <c r="Z58" s="837"/>
      <c r="AA58" s="837"/>
      <c r="AB58" s="837"/>
      <c r="AC58" s="837"/>
      <c r="AD58" s="837"/>
      <c r="AE58" s="838"/>
      <c r="AF58" s="786"/>
      <c r="AG58" s="787"/>
      <c r="AH58" s="787"/>
      <c r="AI58" s="787"/>
      <c r="AJ58" s="788"/>
      <c r="AK58" s="840"/>
      <c r="AL58" s="837"/>
      <c r="AM58" s="837"/>
      <c r="AN58" s="837"/>
      <c r="AO58" s="837"/>
      <c r="AP58" s="837"/>
      <c r="AQ58" s="837"/>
      <c r="AR58" s="837"/>
      <c r="AS58" s="837"/>
      <c r="AT58" s="837"/>
      <c r="AU58" s="837"/>
      <c r="AV58" s="837"/>
      <c r="AW58" s="837"/>
      <c r="AX58" s="837"/>
      <c r="AY58" s="837"/>
      <c r="AZ58" s="839"/>
      <c r="BA58" s="839"/>
      <c r="BB58" s="839"/>
      <c r="BC58" s="839"/>
      <c r="BD58" s="839"/>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2">
      <c r="A59" s="226">
        <v>32</v>
      </c>
      <c r="B59" s="780"/>
      <c r="C59" s="781"/>
      <c r="D59" s="781"/>
      <c r="E59" s="781"/>
      <c r="F59" s="781"/>
      <c r="G59" s="781"/>
      <c r="H59" s="781"/>
      <c r="I59" s="781"/>
      <c r="J59" s="781"/>
      <c r="K59" s="781"/>
      <c r="L59" s="781"/>
      <c r="M59" s="781"/>
      <c r="N59" s="781"/>
      <c r="O59" s="781"/>
      <c r="P59" s="782"/>
      <c r="Q59" s="836"/>
      <c r="R59" s="837"/>
      <c r="S59" s="837"/>
      <c r="T59" s="837"/>
      <c r="U59" s="837"/>
      <c r="V59" s="837"/>
      <c r="W59" s="837"/>
      <c r="X59" s="837"/>
      <c r="Y59" s="837"/>
      <c r="Z59" s="837"/>
      <c r="AA59" s="837"/>
      <c r="AB59" s="837"/>
      <c r="AC59" s="837"/>
      <c r="AD59" s="837"/>
      <c r="AE59" s="838"/>
      <c r="AF59" s="786"/>
      <c r="AG59" s="787"/>
      <c r="AH59" s="787"/>
      <c r="AI59" s="787"/>
      <c r="AJ59" s="788"/>
      <c r="AK59" s="840"/>
      <c r="AL59" s="837"/>
      <c r="AM59" s="837"/>
      <c r="AN59" s="837"/>
      <c r="AO59" s="837"/>
      <c r="AP59" s="837"/>
      <c r="AQ59" s="837"/>
      <c r="AR59" s="837"/>
      <c r="AS59" s="837"/>
      <c r="AT59" s="837"/>
      <c r="AU59" s="837"/>
      <c r="AV59" s="837"/>
      <c r="AW59" s="837"/>
      <c r="AX59" s="837"/>
      <c r="AY59" s="837"/>
      <c r="AZ59" s="839"/>
      <c r="BA59" s="839"/>
      <c r="BB59" s="839"/>
      <c r="BC59" s="839"/>
      <c r="BD59" s="839"/>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2">
      <c r="A60" s="226">
        <v>33</v>
      </c>
      <c r="B60" s="780"/>
      <c r="C60" s="781"/>
      <c r="D60" s="781"/>
      <c r="E60" s="781"/>
      <c r="F60" s="781"/>
      <c r="G60" s="781"/>
      <c r="H60" s="781"/>
      <c r="I60" s="781"/>
      <c r="J60" s="781"/>
      <c r="K60" s="781"/>
      <c r="L60" s="781"/>
      <c r="M60" s="781"/>
      <c r="N60" s="781"/>
      <c r="O60" s="781"/>
      <c r="P60" s="782"/>
      <c r="Q60" s="836"/>
      <c r="R60" s="837"/>
      <c r="S60" s="837"/>
      <c r="T60" s="837"/>
      <c r="U60" s="837"/>
      <c r="V60" s="837"/>
      <c r="W60" s="837"/>
      <c r="X60" s="837"/>
      <c r="Y60" s="837"/>
      <c r="Z60" s="837"/>
      <c r="AA60" s="837"/>
      <c r="AB60" s="837"/>
      <c r="AC60" s="837"/>
      <c r="AD60" s="837"/>
      <c r="AE60" s="838"/>
      <c r="AF60" s="786"/>
      <c r="AG60" s="787"/>
      <c r="AH60" s="787"/>
      <c r="AI60" s="787"/>
      <c r="AJ60" s="788"/>
      <c r="AK60" s="840"/>
      <c r="AL60" s="837"/>
      <c r="AM60" s="837"/>
      <c r="AN60" s="837"/>
      <c r="AO60" s="837"/>
      <c r="AP60" s="837"/>
      <c r="AQ60" s="837"/>
      <c r="AR60" s="837"/>
      <c r="AS60" s="837"/>
      <c r="AT60" s="837"/>
      <c r="AU60" s="837"/>
      <c r="AV60" s="837"/>
      <c r="AW60" s="837"/>
      <c r="AX60" s="837"/>
      <c r="AY60" s="837"/>
      <c r="AZ60" s="839"/>
      <c r="BA60" s="839"/>
      <c r="BB60" s="839"/>
      <c r="BC60" s="839"/>
      <c r="BD60" s="839"/>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5">
      <c r="A61" s="226">
        <v>34</v>
      </c>
      <c r="B61" s="780"/>
      <c r="C61" s="781"/>
      <c r="D61" s="781"/>
      <c r="E61" s="781"/>
      <c r="F61" s="781"/>
      <c r="G61" s="781"/>
      <c r="H61" s="781"/>
      <c r="I61" s="781"/>
      <c r="J61" s="781"/>
      <c r="K61" s="781"/>
      <c r="L61" s="781"/>
      <c r="M61" s="781"/>
      <c r="N61" s="781"/>
      <c r="O61" s="781"/>
      <c r="P61" s="782"/>
      <c r="Q61" s="836"/>
      <c r="R61" s="837"/>
      <c r="S61" s="837"/>
      <c r="T61" s="837"/>
      <c r="U61" s="837"/>
      <c r="V61" s="837"/>
      <c r="W61" s="837"/>
      <c r="X61" s="837"/>
      <c r="Y61" s="837"/>
      <c r="Z61" s="837"/>
      <c r="AA61" s="837"/>
      <c r="AB61" s="837"/>
      <c r="AC61" s="837"/>
      <c r="AD61" s="837"/>
      <c r="AE61" s="838"/>
      <c r="AF61" s="786"/>
      <c r="AG61" s="787"/>
      <c r="AH61" s="787"/>
      <c r="AI61" s="787"/>
      <c r="AJ61" s="788"/>
      <c r="AK61" s="840"/>
      <c r="AL61" s="837"/>
      <c r="AM61" s="837"/>
      <c r="AN61" s="837"/>
      <c r="AO61" s="837"/>
      <c r="AP61" s="837"/>
      <c r="AQ61" s="837"/>
      <c r="AR61" s="837"/>
      <c r="AS61" s="837"/>
      <c r="AT61" s="837"/>
      <c r="AU61" s="837"/>
      <c r="AV61" s="837"/>
      <c r="AW61" s="837"/>
      <c r="AX61" s="837"/>
      <c r="AY61" s="837"/>
      <c r="AZ61" s="839"/>
      <c r="BA61" s="839"/>
      <c r="BB61" s="839"/>
      <c r="BC61" s="839"/>
      <c r="BD61" s="839"/>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2">
      <c r="A62" s="226">
        <v>35</v>
      </c>
      <c r="B62" s="780"/>
      <c r="C62" s="781"/>
      <c r="D62" s="781"/>
      <c r="E62" s="781"/>
      <c r="F62" s="781"/>
      <c r="G62" s="781"/>
      <c r="H62" s="781"/>
      <c r="I62" s="781"/>
      <c r="J62" s="781"/>
      <c r="K62" s="781"/>
      <c r="L62" s="781"/>
      <c r="M62" s="781"/>
      <c r="N62" s="781"/>
      <c r="O62" s="781"/>
      <c r="P62" s="782"/>
      <c r="Q62" s="836"/>
      <c r="R62" s="837"/>
      <c r="S62" s="837"/>
      <c r="T62" s="837"/>
      <c r="U62" s="837"/>
      <c r="V62" s="837"/>
      <c r="W62" s="837"/>
      <c r="X62" s="837"/>
      <c r="Y62" s="837"/>
      <c r="Z62" s="837"/>
      <c r="AA62" s="837"/>
      <c r="AB62" s="837"/>
      <c r="AC62" s="837"/>
      <c r="AD62" s="837"/>
      <c r="AE62" s="838"/>
      <c r="AF62" s="786"/>
      <c r="AG62" s="787"/>
      <c r="AH62" s="787"/>
      <c r="AI62" s="787"/>
      <c r="AJ62" s="788"/>
      <c r="AK62" s="840"/>
      <c r="AL62" s="837"/>
      <c r="AM62" s="837"/>
      <c r="AN62" s="837"/>
      <c r="AO62" s="837"/>
      <c r="AP62" s="837"/>
      <c r="AQ62" s="837"/>
      <c r="AR62" s="837"/>
      <c r="AS62" s="837"/>
      <c r="AT62" s="837"/>
      <c r="AU62" s="837"/>
      <c r="AV62" s="837"/>
      <c r="AW62" s="837"/>
      <c r="AX62" s="837"/>
      <c r="AY62" s="837"/>
      <c r="AZ62" s="839"/>
      <c r="BA62" s="839"/>
      <c r="BB62" s="839"/>
      <c r="BC62" s="839"/>
      <c r="BD62" s="839"/>
      <c r="BE62" s="832"/>
      <c r="BF62" s="832"/>
      <c r="BG62" s="832"/>
      <c r="BH62" s="832"/>
      <c r="BI62" s="833"/>
      <c r="BJ62" s="848" t="s">
        <v>399</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5">
      <c r="A63" s="228" t="s">
        <v>376</v>
      </c>
      <c r="B63" s="789" t="s">
        <v>400</v>
      </c>
      <c r="C63" s="790"/>
      <c r="D63" s="790"/>
      <c r="E63" s="790"/>
      <c r="F63" s="790"/>
      <c r="G63" s="790"/>
      <c r="H63" s="790"/>
      <c r="I63" s="790"/>
      <c r="J63" s="790"/>
      <c r="K63" s="790"/>
      <c r="L63" s="790"/>
      <c r="M63" s="790"/>
      <c r="N63" s="790"/>
      <c r="O63" s="790"/>
      <c r="P63" s="791"/>
      <c r="Q63" s="841"/>
      <c r="R63" s="842"/>
      <c r="S63" s="842"/>
      <c r="T63" s="842"/>
      <c r="U63" s="842"/>
      <c r="V63" s="842"/>
      <c r="W63" s="842"/>
      <c r="X63" s="842"/>
      <c r="Y63" s="842"/>
      <c r="Z63" s="842"/>
      <c r="AA63" s="842"/>
      <c r="AB63" s="842"/>
      <c r="AC63" s="842"/>
      <c r="AD63" s="842"/>
      <c r="AE63" s="843"/>
      <c r="AF63" s="844">
        <v>1660</v>
      </c>
      <c r="AG63" s="845"/>
      <c r="AH63" s="845"/>
      <c r="AI63" s="845"/>
      <c r="AJ63" s="846"/>
      <c r="AK63" s="847"/>
      <c r="AL63" s="842"/>
      <c r="AM63" s="842"/>
      <c r="AN63" s="842"/>
      <c r="AO63" s="842"/>
      <c r="AP63" s="849">
        <v>22454</v>
      </c>
      <c r="AQ63" s="850"/>
      <c r="AR63" s="850"/>
      <c r="AS63" s="850"/>
      <c r="AT63" s="851"/>
      <c r="AU63" s="849">
        <v>15668</v>
      </c>
      <c r="AV63" s="850"/>
      <c r="AW63" s="850"/>
      <c r="AX63" s="850"/>
      <c r="AY63" s="851"/>
      <c r="AZ63" s="852"/>
      <c r="BA63" s="852"/>
      <c r="BB63" s="852"/>
      <c r="BC63" s="852"/>
      <c r="BD63" s="852"/>
      <c r="BE63" s="853"/>
      <c r="BF63" s="853"/>
      <c r="BG63" s="853"/>
      <c r="BH63" s="853"/>
      <c r="BI63" s="854"/>
      <c r="BJ63" s="855" t="s">
        <v>122</v>
      </c>
      <c r="BK63" s="850"/>
      <c r="BL63" s="850"/>
      <c r="BM63" s="850"/>
      <c r="BN63" s="856"/>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5">
      <c r="A65" s="220" t="s">
        <v>401</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2">
      <c r="A66" s="727" t="s">
        <v>402</v>
      </c>
      <c r="B66" s="728"/>
      <c r="C66" s="728"/>
      <c r="D66" s="728"/>
      <c r="E66" s="728"/>
      <c r="F66" s="728"/>
      <c r="G66" s="728"/>
      <c r="H66" s="728"/>
      <c r="I66" s="728"/>
      <c r="J66" s="728"/>
      <c r="K66" s="728"/>
      <c r="L66" s="728"/>
      <c r="M66" s="728"/>
      <c r="N66" s="728"/>
      <c r="O66" s="728"/>
      <c r="P66" s="729"/>
      <c r="Q66" s="733" t="s">
        <v>380</v>
      </c>
      <c r="R66" s="734"/>
      <c r="S66" s="734"/>
      <c r="T66" s="734"/>
      <c r="U66" s="735"/>
      <c r="V66" s="733" t="s">
        <v>381</v>
      </c>
      <c r="W66" s="734"/>
      <c r="X66" s="734"/>
      <c r="Y66" s="734"/>
      <c r="Z66" s="735"/>
      <c r="AA66" s="733" t="s">
        <v>382</v>
      </c>
      <c r="AB66" s="734"/>
      <c r="AC66" s="734"/>
      <c r="AD66" s="734"/>
      <c r="AE66" s="735"/>
      <c r="AF66" s="857" t="s">
        <v>383</v>
      </c>
      <c r="AG66" s="815"/>
      <c r="AH66" s="815"/>
      <c r="AI66" s="815"/>
      <c r="AJ66" s="858"/>
      <c r="AK66" s="733" t="s">
        <v>384</v>
      </c>
      <c r="AL66" s="728"/>
      <c r="AM66" s="728"/>
      <c r="AN66" s="728"/>
      <c r="AO66" s="729"/>
      <c r="AP66" s="733" t="s">
        <v>385</v>
      </c>
      <c r="AQ66" s="734"/>
      <c r="AR66" s="734"/>
      <c r="AS66" s="734"/>
      <c r="AT66" s="735"/>
      <c r="AU66" s="733" t="s">
        <v>403</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62"/>
      <c r="BT66" s="863"/>
      <c r="BU66" s="863"/>
      <c r="BV66" s="863"/>
      <c r="BW66" s="863"/>
      <c r="BX66" s="863"/>
      <c r="BY66" s="863"/>
      <c r="BZ66" s="863"/>
      <c r="CA66" s="863"/>
      <c r="CB66" s="863"/>
      <c r="CC66" s="863"/>
      <c r="CD66" s="863"/>
      <c r="CE66" s="863"/>
      <c r="CF66" s="863"/>
      <c r="CG66" s="868"/>
      <c r="CH66" s="865"/>
      <c r="CI66" s="866"/>
      <c r="CJ66" s="866"/>
      <c r="CK66" s="866"/>
      <c r="CL66" s="867"/>
      <c r="CM66" s="865"/>
      <c r="CN66" s="866"/>
      <c r="CO66" s="866"/>
      <c r="CP66" s="866"/>
      <c r="CQ66" s="867"/>
      <c r="CR66" s="865"/>
      <c r="CS66" s="866"/>
      <c r="CT66" s="866"/>
      <c r="CU66" s="866"/>
      <c r="CV66" s="867"/>
      <c r="CW66" s="865"/>
      <c r="CX66" s="866"/>
      <c r="CY66" s="866"/>
      <c r="CZ66" s="866"/>
      <c r="DA66" s="867"/>
      <c r="DB66" s="865"/>
      <c r="DC66" s="866"/>
      <c r="DD66" s="866"/>
      <c r="DE66" s="866"/>
      <c r="DF66" s="867"/>
      <c r="DG66" s="865"/>
      <c r="DH66" s="866"/>
      <c r="DI66" s="866"/>
      <c r="DJ66" s="866"/>
      <c r="DK66" s="867"/>
      <c r="DL66" s="865"/>
      <c r="DM66" s="866"/>
      <c r="DN66" s="866"/>
      <c r="DO66" s="866"/>
      <c r="DP66" s="867"/>
      <c r="DQ66" s="865"/>
      <c r="DR66" s="866"/>
      <c r="DS66" s="866"/>
      <c r="DT66" s="866"/>
      <c r="DU66" s="867"/>
      <c r="DV66" s="862"/>
      <c r="DW66" s="863"/>
      <c r="DX66" s="863"/>
      <c r="DY66" s="863"/>
      <c r="DZ66" s="864"/>
      <c r="EA66" s="218"/>
    </row>
    <row r="67" spans="1:131" ht="26.25" customHeight="1" thickBot="1" x14ac:dyDescent="0.25">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9"/>
      <c r="AG67" s="818"/>
      <c r="AH67" s="818"/>
      <c r="AI67" s="818"/>
      <c r="AJ67" s="860"/>
      <c r="AK67" s="861"/>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62"/>
      <c r="BT67" s="863"/>
      <c r="BU67" s="863"/>
      <c r="BV67" s="863"/>
      <c r="BW67" s="863"/>
      <c r="BX67" s="863"/>
      <c r="BY67" s="863"/>
      <c r="BZ67" s="863"/>
      <c r="CA67" s="863"/>
      <c r="CB67" s="863"/>
      <c r="CC67" s="863"/>
      <c r="CD67" s="863"/>
      <c r="CE67" s="863"/>
      <c r="CF67" s="863"/>
      <c r="CG67" s="868"/>
      <c r="CH67" s="865"/>
      <c r="CI67" s="866"/>
      <c r="CJ67" s="866"/>
      <c r="CK67" s="866"/>
      <c r="CL67" s="867"/>
      <c r="CM67" s="865"/>
      <c r="CN67" s="866"/>
      <c r="CO67" s="866"/>
      <c r="CP67" s="866"/>
      <c r="CQ67" s="867"/>
      <c r="CR67" s="865"/>
      <c r="CS67" s="866"/>
      <c r="CT67" s="866"/>
      <c r="CU67" s="866"/>
      <c r="CV67" s="867"/>
      <c r="CW67" s="865"/>
      <c r="CX67" s="866"/>
      <c r="CY67" s="866"/>
      <c r="CZ67" s="866"/>
      <c r="DA67" s="867"/>
      <c r="DB67" s="865"/>
      <c r="DC67" s="866"/>
      <c r="DD67" s="866"/>
      <c r="DE67" s="866"/>
      <c r="DF67" s="867"/>
      <c r="DG67" s="865"/>
      <c r="DH67" s="866"/>
      <c r="DI67" s="866"/>
      <c r="DJ67" s="866"/>
      <c r="DK67" s="867"/>
      <c r="DL67" s="865"/>
      <c r="DM67" s="866"/>
      <c r="DN67" s="866"/>
      <c r="DO67" s="866"/>
      <c r="DP67" s="867"/>
      <c r="DQ67" s="865"/>
      <c r="DR67" s="866"/>
      <c r="DS67" s="866"/>
      <c r="DT67" s="866"/>
      <c r="DU67" s="867"/>
      <c r="DV67" s="862"/>
      <c r="DW67" s="863"/>
      <c r="DX67" s="863"/>
      <c r="DY67" s="863"/>
      <c r="DZ67" s="864"/>
      <c r="EA67" s="218"/>
    </row>
    <row r="68" spans="1:131" ht="26.25" customHeight="1" thickTop="1" x14ac:dyDescent="0.2">
      <c r="A68" s="224">
        <v>1</v>
      </c>
      <c r="B68" s="872" t="s">
        <v>560</v>
      </c>
      <c r="C68" s="873"/>
      <c r="D68" s="873"/>
      <c r="E68" s="873"/>
      <c r="F68" s="873"/>
      <c r="G68" s="873"/>
      <c r="H68" s="873"/>
      <c r="I68" s="873"/>
      <c r="J68" s="873"/>
      <c r="K68" s="873"/>
      <c r="L68" s="873"/>
      <c r="M68" s="873"/>
      <c r="N68" s="873"/>
      <c r="O68" s="873"/>
      <c r="P68" s="874"/>
      <c r="Q68" s="875">
        <v>3930</v>
      </c>
      <c r="R68" s="869"/>
      <c r="S68" s="869"/>
      <c r="T68" s="869"/>
      <c r="U68" s="869"/>
      <c r="V68" s="869">
        <v>3772</v>
      </c>
      <c r="W68" s="869"/>
      <c r="X68" s="869"/>
      <c r="Y68" s="869"/>
      <c r="Z68" s="869"/>
      <c r="AA68" s="869">
        <v>159</v>
      </c>
      <c r="AB68" s="869"/>
      <c r="AC68" s="869"/>
      <c r="AD68" s="869"/>
      <c r="AE68" s="869"/>
      <c r="AF68" s="869">
        <v>101</v>
      </c>
      <c r="AG68" s="869"/>
      <c r="AH68" s="869"/>
      <c r="AI68" s="869"/>
      <c r="AJ68" s="869"/>
      <c r="AK68" s="869">
        <v>57</v>
      </c>
      <c r="AL68" s="869"/>
      <c r="AM68" s="869"/>
      <c r="AN68" s="869"/>
      <c r="AO68" s="869"/>
      <c r="AP68" s="869">
        <v>2323</v>
      </c>
      <c r="AQ68" s="869"/>
      <c r="AR68" s="869"/>
      <c r="AS68" s="869"/>
      <c r="AT68" s="869"/>
      <c r="AU68" s="869">
        <v>1629</v>
      </c>
      <c r="AV68" s="869"/>
      <c r="AW68" s="869"/>
      <c r="AX68" s="869"/>
      <c r="AY68" s="869"/>
      <c r="AZ68" s="870"/>
      <c r="BA68" s="870"/>
      <c r="BB68" s="870"/>
      <c r="BC68" s="870"/>
      <c r="BD68" s="871"/>
      <c r="BE68" s="229"/>
      <c r="BF68" s="229"/>
      <c r="BG68" s="229"/>
      <c r="BH68" s="229"/>
      <c r="BI68" s="229"/>
      <c r="BJ68" s="229"/>
      <c r="BK68" s="229"/>
      <c r="BL68" s="229"/>
      <c r="BM68" s="229"/>
      <c r="BN68" s="229"/>
      <c r="BO68" s="229"/>
      <c r="BP68" s="229"/>
      <c r="BQ68" s="226">
        <v>62</v>
      </c>
      <c r="BR68" s="231"/>
      <c r="BS68" s="862"/>
      <c r="BT68" s="863"/>
      <c r="BU68" s="863"/>
      <c r="BV68" s="863"/>
      <c r="BW68" s="863"/>
      <c r="BX68" s="863"/>
      <c r="BY68" s="863"/>
      <c r="BZ68" s="863"/>
      <c r="CA68" s="863"/>
      <c r="CB68" s="863"/>
      <c r="CC68" s="863"/>
      <c r="CD68" s="863"/>
      <c r="CE68" s="863"/>
      <c r="CF68" s="863"/>
      <c r="CG68" s="868"/>
      <c r="CH68" s="865"/>
      <c r="CI68" s="866"/>
      <c r="CJ68" s="866"/>
      <c r="CK68" s="866"/>
      <c r="CL68" s="867"/>
      <c r="CM68" s="865"/>
      <c r="CN68" s="866"/>
      <c r="CO68" s="866"/>
      <c r="CP68" s="866"/>
      <c r="CQ68" s="867"/>
      <c r="CR68" s="865"/>
      <c r="CS68" s="866"/>
      <c r="CT68" s="866"/>
      <c r="CU68" s="866"/>
      <c r="CV68" s="867"/>
      <c r="CW68" s="865"/>
      <c r="CX68" s="866"/>
      <c r="CY68" s="866"/>
      <c r="CZ68" s="866"/>
      <c r="DA68" s="867"/>
      <c r="DB68" s="865"/>
      <c r="DC68" s="866"/>
      <c r="DD68" s="866"/>
      <c r="DE68" s="866"/>
      <c r="DF68" s="867"/>
      <c r="DG68" s="865"/>
      <c r="DH68" s="866"/>
      <c r="DI68" s="866"/>
      <c r="DJ68" s="866"/>
      <c r="DK68" s="867"/>
      <c r="DL68" s="865"/>
      <c r="DM68" s="866"/>
      <c r="DN68" s="866"/>
      <c r="DO68" s="866"/>
      <c r="DP68" s="867"/>
      <c r="DQ68" s="865"/>
      <c r="DR68" s="866"/>
      <c r="DS68" s="866"/>
      <c r="DT68" s="866"/>
      <c r="DU68" s="867"/>
      <c r="DV68" s="862"/>
      <c r="DW68" s="863"/>
      <c r="DX68" s="863"/>
      <c r="DY68" s="863"/>
      <c r="DZ68" s="864"/>
      <c r="EA68" s="218"/>
    </row>
    <row r="69" spans="1:131" ht="26.25" customHeight="1" x14ac:dyDescent="0.2">
      <c r="A69" s="226">
        <v>2</v>
      </c>
      <c r="B69" s="876" t="s">
        <v>555</v>
      </c>
      <c r="C69" s="877"/>
      <c r="D69" s="877"/>
      <c r="E69" s="877"/>
      <c r="F69" s="877"/>
      <c r="G69" s="877"/>
      <c r="H69" s="877"/>
      <c r="I69" s="877"/>
      <c r="J69" s="877"/>
      <c r="K69" s="877"/>
      <c r="L69" s="877"/>
      <c r="M69" s="877"/>
      <c r="N69" s="877"/>
      <c r="O69" s="877"/>
      <c r="P69" s="878"/>
      <c r="Q69" s="879">
        <v>4</v>
      </c>
      <c r="R69" s="830"/>
      <c r="S69" s="830"/>
      <c r="T69" s="830"/>
      <c r="U69" s="830"/>
      <c r="V69" s="830">
        <v>4</v>
      </c>
      <c r="W69" s="830"/>
      <c r="X69" s="830"/>
      <c r="Y69" s="830"/>
      <c r="Z69" s="830"/>
      <c r="AA69" s="830">
        <v>0</v>
      </c>
      <c r="AB69" s="830"/>
      <c r="AC69" s="830"/>
      <c r="AD69" s="830"/>
      <c r="AE69" s="830"/>
      <c r="AF69" s="830">
        <v>0</v>
      </c>
      <c r="AG69" s="830"/>
      <c r="AH69" s="830"/>
      <c r="AI69" s="830"/>
      <c r="AJ69" s="830"/>
      <c r="AK69" s="830" t="s">
        <v>553</v>
      </c>
      <c r="AL69" s="830"/>
      <c r="AM69" s="830"/>
      <c r="AN69" s="830"/>
      <c r="AO69" s="830"/>
      <c r="AP69" s="830" t="s">
        <v>553</v>
      </c>
      <c r="AQ69" s="830"/>
      <c r="AR69" s="830"/>
      <c r="AS69" s="830"/>
      <c r="AT69" s="830"/>
      <c r="AU69" s="830" t="s">
        <v>553</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62"/>
      <c r="BT69" s="863"/>
      <c r="BU69" s="863"/>
      <c r="BV69" s="863"/>
      <c r="BW69" s="863"/>
      <c r="BX69" s="863"/>
      <c r="BY69" s="863"/>
      <c r="BZ69" s="863"/>
      <c r="CA69" s="863"/>
      <c r="CB69" s="863"/>
      <c r="CC69" s="863"/>
      <c r="CD69" s="863"/>
      <c r="CE69" s="863"/>
      <c r="CF69" s="863"/>
      <c r="CG69" s="868"/>
      <c r="CH69" s="865"/>
      <c r="CI69" s="866"/>
      <c r="CJ69" s="866"/>
      <c r="CK69" s="866"/>
      <c r="CL69" s="867"/>
      <c r="CM69" s="865"/>
      <c r="CN69" s="866"/>
      <c r="CO69" s="866"/>
      <c r="CP69" s="866"/>
      <c r="CQ69" s="867"/>
      <c r="CR69" s="865"/>
      <c r="CS69" s="866"/>
      <c r="CT69" s="866"/>
      <c r="CU69" s="866"/>
      <c r="CV69" s="867"/>
      <c r="CW69" s="865"/>
      <c r="CX69" s="866"/>
      <c r="CY69" s="866"/>
      <c r="CZ69" s="866"/>
      <c r="DA69" s="867"/>
      <c r="DB69" s="865"/>
      <c r="DC69" s="866"/>
      <c r="DD69" s="866"/>
      <c r="DE69" s="866"/>
      <c r="DF69" s="867"/>
      <c r="DG69" s="865"/>
      <c r="DH69" s="866"/>
      <c r="DI69" s="866"/>
      <c r="DJ69" s="866"/>
      <c r="DK69" s="867"/>
      <c r="DL69" s="865"/>
      <c r="DM69" s="866"/>
      <c r="DN69" s="866"/>
      <c r="DO69" s="866"/>
      <c r="DP69" s="867"/>
      <c r="DQ69" s="865"/>
      <c r="DR69" s="866"/>
      <c r="DS69" s="866"/>
      <c r="DT69" s="866"/>
      <c r="DU69" s="867"/>
      <c r="DV69" s="862"/>
      <c r="DW69" s="863"/>
      <c r="DX69" s="863"/>
      <c r="DY69" s="863"/>
      <c r="DZ69" s="864"/>
      <c r="EA69" s="218"/>
    </row>
    <row r="70" spans="1:131" ht="26.25" customHeight="1" x14ac:dyDescent="0.2">
      <c r="A70" s="226">
        <v>3</v>
      </c>
      <c r="B70" s="876" t="s">
        <v>559</v>
      </c>
      <c r="C70" s="877"/>
      <c r="D70" s="877"/>
      <c r="E70" s="877"/>
      <c r="F70" s="877"/>
      <c r="G70" s="877"/>
      <c r="H70" s="877"/>
      <c r="I70" s="877"/>
      <c r="J70" s="877"/>
      <c r="K70" s="877"/>
      <c r="L70" s="877"/>
      <c r="M70" s="877"/>
      <c r="N70" s="877"/>
      <c r="O70" s="877"/>
      <c r="P70" s="878"/>
      <c r="Q70" s="879">
        <v>4539</v>
      </c>
      <c r="R70" s="830"/>
      <c r="S70" s="830"/>
      <c r="T70" s="830"/>
      <c r="U70" s="830"/>
      <c r="V70" s="830">
        <v>4239</v>
      </c>
      <c r="W70" s="830"/>
      <c r="X70" s="830"/>
      <c r="Y70" s="830"/>
      <c r="Z70" s="830"/>
      <c r="AA70" s="830">
        <v>300</v>
      </c>
      <c r="AB70" s="830"/>
      <c r="AC70" s="830"/>
      <c r="AD70" s="830"/>
      <c r="AE70" s="830"/>
      <c r="AF70" s="830">
        <v>300</v>
      </c>
      <c r="AG70" s="830"/>
      <c r="AH70" s="830"/>
      <c r="AI70" s="830"/>
      <c r="AJ70" s="830"/>
      <c r="AK70" s="830" t="s">
        <v>553</v>
      </c>
      <c r="AL70" s="830"/>
      <c r="AM70" s="830"/>
      <c r="AN70" s="830"/>
      <c r="AO70" s="830"/>
      <c r="AP70" s="830" t="s">
        <v>553</v>
      </c>
      <c r="AQ70" s="830"/>
      <c r="AR70" s="830"/>
      <c r="AS70" s="830"/>
      <c r="AT70" s="830"/>
      <c r="AU70" s="830" t="s">
        <v>553</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62"/>
      <c r="BT70" s="863"/>
      <c r="BU70" s="863"/>
      <c r="BV70" s="863"/>
      <c r="BW70" s="863"/>
      <c r="BX70" s="863"/>
      <c r="BY70" s="863"/>
      <c r="BZ70" s="863"/>
      <c r="CA70" s="863"/>
      <c r="CB70" s="863"/>
      <c r="CC70" s="863"/>
      <c r="CD70" s="863"/>
      <c r="CE70" s="863"/>
      <c r="CF70" s="863"/>
      <c r="CG70" s="868"/>
      <c r="CH70" s="865"/>
      <c r="CI70" s="866"/>
      <c r="CJ70" s="866"/>
      <c r="CK70" s="866"/>
      <c r="CL70" s="867"/>
      <c r="CM70" s="865"/>
      <c r="CN70" s="866"/>
      <c r="CO70" s="866"/>
      <c r="CP70" s="866"/>
      <c r="CQ70" s="867"/>
      <c r="CR70" s="865"/>
      <c r="CS70" s="866"/>
      <c r="CT70" s="866"/>
      <c r="CU70" s="866"/>
      <c r="CV70" s="867"/>
      <c r="CW70" s="865"/>
      <c r="CX70" s="866"/>
      <c r="CY70" s="866"/>
      <c r="CZ70" s="866"/>
      <c r="DA70" s="867"/>
      <c r="DB70" s="865"/>
      <c r="DC70" s="866"/>
      <c r="DD70" s="866"/>
      <c r="DE70" s="866"/>
      <c r="DF70" s="867"/>
      <c r="DG70" s="865"/>
      <c r="DH70" s="866"/>
      <c r="DI70" s="866"/>
      <c r="DJ70" s="866"/>
      <c r="DK70" s="867"/>
      <c r="DL70" s="865"/>
      <c r="DM70" s="866"/>
      <c r="DN70" s="866"/>
      <c r="DO70" s="866"/>
      <c r="DP70" s="867"/>
      <c r="DQ70" s="865"/>
      <c r="DR70" s="866"/>
      <c r="DS70" s="866"/>
      <c r="DT70" s="866"/>
      <c r="DU70" s="867"/>
      <c r="DV70" s="862"/>
      <c r="DW70" s="863"/>
      <c r="DX70" s="863"/>
      <c r="DY70" s="863"/>
      <c r="DZ70" s="864"/>
      <c r="EA70" s="218"/>
    </row>
    <row r="71" spans="1:131" ht="26.25" customHeight="1" x14ac:dyDescent="0.2">
      <c r="A71" s="226">
        <v>4</v>
      </c>
      <c r="B71" s="876" t="s">
        <v>556</v>
      </c>
      <c r="C71" s="877"/>
      <c r="D71" s="877"/>
      <c r="E71" s="877"/>
      <c r="F71" s="877"/>
      <c r="G71" s="877"/>
      <c r="H71" s="877"/>
      <c r="I71" s="877"/>
      <c r="J71" s="877"/>
      <c r="K71" s="877"/>
      <c r="L71" s="877"/>
      <c r="M71" s="877"/>
      <c r="N71" s="877"/>
      <c r="O71" s="877"/>
      <c r="P71" s="878"/>
      <c r="Q71" s="879">
        <v>103</v>
      </c>
      <c r="R71" s="830"/>
      <c r="S71" s="830"/>
      <c r="T71" s="830"/>
      <c r="U71" s="830"/>
      <c r="V71" s="830">
        <v>91</v>
      </c>
      <c r="W71" s="830"/>
      <c r="X71" s="830"/>
      <c r="Y71" s="830"/>
      <c r="Z71" s="830"/>
      <c r="AA71" s="830">
        <v>11</v>
      </c>
      <c r="AB71" s="830"/>
      <c r="AC71" s="830"/>
      <c r="AD71" s="830"/>
      <c r="AE71" s="830"/>
      <c r="AF71" s="830">
        <v>11</v>
      </c>
      <c r="AG71" s="830"/>
      <c r="AH71" s="830"/>
      <c r="AI71" s="830"/>
      <c r="AJ71" s="830"/>
      <c r="AK71" s="830" t="s">
        <v>553</v>
      </c>
      <c r="AL71" s="830"/>
      <c r="AM71" s="830"/>
      <c r="AN71" s="830"/>
      <c r="AO71" s="830"/>
      <c r="AP71" s="830" t="s">
        <v>553</v>
      </c>
      <c r="AQ71" s="830"/>
      <c r="AR71" s="830"/>
      <c r="AS71" s="830"/>
      <c r="AT71" s="830"/>
      <c r="AU71" s="830" t="s">
        <v>553</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62"/>
      <c r="BT71" s="863"/>
      <c r="BU71" s="863"/>
      <c r="BV71" s="863"/>
      <c r="BW71" s="863"/>
      <c r="BX71" s="863"/>
      <c r="BY71" s="863"/>
      <c r="BZ71" s="863"/>
      <c r="CA71" s="863"/>
      <c r="CB71" s="863"/>
      <c r="CC71" s="863"/>
      <c r="CD71" s="863"/>
      <c r="CE71" s="863"/>
      <c r="CF71" s="863"/>
      <c r="CG71" s="868"/>
      <c r="CH71" s="865"/>
      <c r="CI71" s="866"/>
      <c r="CJ71" s="866"/>
      <c r="CK71" s="866"/>
      <c r="CL71" s="867"/>
      <c r="CM71" s="865"/>
      <c r="CN71" s="866"/>
      <c r="CO71" s="866"/>
      <c r="CP71" s="866"/>
      <c r="CQ71" s="867"/>
      <c r="CR71" s="865"/>
      <c r="CS71" s="866"/>
      <c r="CT71" s="866"/>
      <c r="CU71" s="866"/>
      <c r="CV71" s="867"/>
      <c r="CW71" s="865"/>
      <c r="CX71" s="866"/>
      <c r="CY71" s="866"/>
      <c r="CZ71" s="866"/>
      <c r="DA71" s="867"/>
      <c r="DB71" s="865"/>
      <c r="DC71" s="866"/>
      <c r="DD71" s="866"/>
      <c r="DE71" s="866"/>
      <c r="DF71" s="867"/>
      <c r="DG71" s="865"/>
      <c r="DH71" s="866"/>
      <c r="DI71" s="866"/>
      <c r="DJ71" s="866"/>
      <c r="DK71" s="867"/>
      <c r="DL71" s="865"/>
      <c r="DM71" s="866"/>
      <c r="DN71" s="866"/>
      <c r="DO71" s="866"/>
      <c r="DP71" s="867"/>
      <c r="DQ71" s="865"/>
      <c r="DR71" s="866"/>
      <c r="DS71" s="866"/>
      <c r="DT71" s="866"/>
      <c r="DU71" s="867"/>
      <c r="DV71" s="862"/>
      <c r="DW71" s="863"/>
      <c r="DX71" s="863"/>
      <c r="DY71" s="863"/>
      <c r="DZ71" s="864"/>
      <c r="EA71" s="218"/>
    </row>
    <row r="72" spans="1:131" ht="26.25" customHeight="1" x14ac:dyDescent="0.2">
      <c r="A72" s="226">
        <v>5</v>
      </c>
      <c r="B72" s="876" t="s">
        <v>557</v>
      </c>
      <c r="C72" s="877"/>
      <c r="D72" s="877"/>
      <c r="E72" s="877"/>
      <c r="F72" s="877"/>
      <c r="G72" s="877"/>
      <c r="H72" s="877"/>
      <c r="I72" s="877"/>
      <c r="J72" s="877"/>
      <c r="K72" s="877"/>
      <c r="L72" s="877"/>
      <c r="M72" s="877"/>
      <c r="N72" s="877"/>
      <c r="O72" s="877"/>
      <c r="P72" s="878"/>
      <c r="Q72" s="879">
        <v>276838</v>
      </c>
      <c r="R72" s="830"/>
      <c r="S72" s="830"/>
      <c r="T72" s="830"/>
      <c r="U72" s="830"/>
      <c r="V72" s="830">
        <v>269931</v>
      </c>
      <c r="W72" s="830"/>
      <c r="X72" s="830"/>
      <c r="Y72" s="830"/>
      <c r="Z72" s="830"/>
      <c r="AA72" s="830">
        <v>6907</v>
      </c>
      <c r="AB72" s="830"/>
      <c r="AC72" s="830"/>
      <c r="AD72" s="830"/>
      <c r="AE72" s="830"/>
      <c r="AF72" s="830">
        <v>6907</v>
      </c>
      <c r="AG72" s="830"/>
      <c r="AH72" s="830"/>
      <c r="AI72" s="830"/>
      <c r="AJ72" s="830"/>
      <c r="AK72" s="830">
        <v>2277</v>
      </c>
      <c r="AL72" s="830"/>
      <c r="AM72" s="830"/>
      <c r="AN72" s="830"/>
      <c r="AO72" s="830"/>
      <c r="AP72" s="830" t="s">
        <v>553</v>
      </c>
      <c r="AQ72" s="830"/>
      <c r="AR72" s="830"/>
      <c r="AS72" s="830"/>
      <c r="AT72" s="830"/>
      <c r="AU72" s="830" t="s">
        <v>553</v>
      </c>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62"/>
      <c r="BT72" s="863"/>
      <c r="BU72" s="863"/>
      <c r="BV72" s="863"/>
      <c r="BW72" s="863"/>
      <c r="BX72" s="863"/>
      <c r="BY72" s="863"/>
      <c r="BZ72" s="863"/>
      <c r="CA72" s="863"/>
      <c r="CB72" s="863"/>
      <c r="CC72" s="863"/>
      <c r="CD72" s="863"/>
      <c r="CE72" s="863"/>
      <c r="CF72" s="863"/>
      <c r="CG72" s="868"/>
      <c r="CH72" s="865"/>
      <c r="CI72" s="866"/>
      <c r="CJ72" s="866"/>
      <c r="CK72" s="866"/>
      <c r="CL72" s="867"/>
      <c r="CM72" s="865"/>
      <c r="CN72" s="866"/>
      <c r="CO72" s="866"/>
      <c r="CP72" s="866"/>
      <c r="CQ72" s="867"/>
      <c r="CR72" s="865"/>
      <c r="CS72" s="866"/>
      <c r="CT72" s="866"/>
      <c r="CU72" s="866"/>
      <c r="CV72" s="867"/>
      <c r="CW72" s="865"/>
      <c r="CX72" s="866"/>
      <c r="CY72" s="866"/>
      <c r="CZ72" s="866"/>
      <c r="DA72" s="867"/>
      <c r="DB72" s="865"/>
      <c r="DC72" s="866"/>
      <c r="DD72" s="866"/>
      <c r="DE72" s="866"/>
      <c r="DF72" s="867"/>
      <c r="DG72" s="865"/>
      <c r="DH72" s="866"/>
      <c r="DI72" s="866"/>
      <c r="DJ72" s="866"/>
      <c r="DK72" s="867"/>
      <c r="DL72" s="865"/>
      <c r="DM72" s="866"/>
      <c r="DN72" s="866"/>
      <c r="DO72" s="866"/>
      <c r="DP72" s="867"/>
      <c r="DQ72" s="865"/>
      <c r="DR72" s="866"/>
      <c r="DS72" s="866"/>
      <c r="DT72" s="866"/>
      <c r="DU72" s="867"/>
      <c r="DV72" s="862"/>
      <c r="DW72" s="863"/>
      <c r="DX72" s="863"/>
      <c r="DY72" s="863"/>
      <c r="DZ72" s="864"/>
      <c r="EA72" s="218"/>
    </row>
    <row r="73" spans="1:131" ht="26.25" customHeight="1" x14ac:dyDescent="0.2">
      <c r="A73" s="226">
        <v>6</v>
      </c>
      <c r="B73" s="876" t="s">
        <v>558</v>
      </c>
      <c r="C73" s="877"/>
      <c r="D73" s="877"/>
      <c r="E73" s="877"/>
      <c r="F73" s="877"/>
      <c r="G73" s="877"/>
      <c r="H73" s="877"/>
      <c r="I73" s="877"/>
      <c r="J73" s="877"/>
      <c r="K73" s="877"/>
      <c r="L73" s="877"/>
      <c r="M73" s="877"/>
      <c r="N73" s="877"/>
      <c r="O73" s="877"/>
      <c r="P73" s="878"/>
      <c r="Q73" s="879">
        <v>227</v>
      </c>
      <c r="R73" s="830"/>
      <c r="S73" s="830"/>
      <c r="T73" s="830"/>
      <c r="U73" s="830"/>
      <c r="V73" s="830">
        <v>199</v>
      </c>
      <c r="W73" s="830"/>
      <c r="X73" s="830"/>
      <c r="Y73" s="830"/>
      <c r="Z73" s="830"/>
      <c r="AA73" s="830">
        <v>28</v>
      </c>
      <c r="AB73" s="830"/>
      <c r="AC73" s="830"/>
      <c r="AD73" s="830"/>
      <c r="AE73" s="830"/>
      <c r="AF73" s="830">
        <v>28</v>
      </c>
      <c r="AG73" s="830"/>
      <c r="AH73" s="830"/>
      <c r="AI73" s="830"/>
      <c r="AJ73" s="830"/>
      <c r="AK73" s="830">
        <v>75</v>
      </c>
      <c r="AL73" s="830"/>
      <c r="AM73" s="830"/>
      <c r="AN73" s="830"/>
      <c r="AO73" s="830"/>
      <c r="AP73" s="830" t="s">
        <v>553</v>
      </c>
      <c r="AQ73" s="830"/>
      <c r="AR73" s="830"/>
      <c r="AS73" s="830"/>
      <c r="AT73" s="830"/>
      <c r="AU73" s="830" t="s">
        <v>553</v>
      </c>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62"/>
      <c r="BT73" s="863"/>
      <c r="BU73" s="863"/>
      <c r="BV73" s="863"/>
      <c r="BW73" s="863"/>
      <c r="BX73" s="863"/>
      <c r="BY73" s="863"/>
      <c r="BZ73" s="863"/>
      <c r="CA73" s="863"/>
      <c r="CB73" s="863"/>
      <c r="CC73" s="863"/>
      <c r="CD73" s="863"/>
      <c r="CE73" s="863"/>
      <c r="CF73" s="863"/>
      <c r="CG73" s="868"/>
      <c r="CH73" s="865"/>
      <c r="CI73" s="866"/>
      <c r="CJ73" s="866"/>
      <c r="CK73" s="866"/>
      <c r="CL73" s="867"/>
      <c r="CM73" s="865"/>
      <c r="CN73" s="866"/>
      <c r="CO73" s="866"/>
      <c r="CP73" s="866"/>
      <c r="CQ73" s="867"/>
      <c r="CR73" s="865"/>
      <c r="CS73" s="866"/>
      <c r="CT73" s="866"/>
      <c r="CU73" s="866"/>
      <c r="CV73" s="867"/>
      <c r="CW73" s="865"/>
      <c r="CX73" s="866"/>
      <c r="CY73" s="866"/>
      <c r="CZ73" s="866"/>
      <c r="DA73" s="867"/>
      <c r="DB73" s="865"/>
      <c r="DC73" s="866"/>
      <c r="DD73" s="866"/>
      <c r="DE73" s="866"/>
      <c r="DF73" s="867"/>
      <c r="DG73" s="865"/>
      <c r="DH73" s="866"/>
      <c r="DI73" s="866"/>
      <c r="DJ73" s="866"/>
      <c r="DK73" s="867"/>
      <c r="DL73" s="865"/>
      <c r="DM73" s="866"/>
      <c r="DN73" s="866"/>
      <c r="DO73" s="866"/>
      <c r="DP73" s="867"/>
      <c r="DQ73" s="865"/>
      <c r="DR73" s="866"/>
      <c r="DS73" s="866"/>
      <c r="DT73" s="866"/>
      <c r="DU73" s="867"/>
      <c r="DV73" s="862"/>
      <c r="DW73" s="863"/>
      <c r="DX73" s="863"/>
      <c r="DY73" s="863"/>
      <c r="DZ73" s="864"/>
      <c r="EA73" s="218"/>
    </row>
    <row r="74" spans="1:131" ht="26.25" customHeight="1" x14ac:dyDescent="0.2">
      <c r="A74" s="226">
        <v>7</v>
      </c>
      <c r="B74" s="876"/>
      <c r="C74" s="877"/>
      <c r="D74" s="877"/>
      <c r="E74" s="877"/>
      <c r="F74" s="877"/>
      <c r="G74" s="877"/>
      <c r="H74" s="877"/>
      <c r="I74" s="877"/>
      <c r="J74" s="877"/>
      <c r="K74" s="877"/>
      <c r="L74" s="877"/>
      <c r="M74" s="877"/>
      <c r="N74" s="877"/>
      <c r="O74" s="877"/>
      <c r="P74" s="878"/>
      <c r="Q74" s="879"/>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62"/>
      <c r="BT74" s="863"/>
      <c r="BU74" s="863"/>
      <c r="BV74" s="863"/>
      <c r="BW74" s="863"/>
      <c r="BX74" s="863"/>
      <c r="BY74" s="863"/>
      <c r="BZ74" s="863"/>
      <c r="CA74" s="863"/>
      <c r="CB74" s="863"/>
      <c r="CC74" s="863"/>
      <c r="CD74" s="863"/>
      <c r="CE74" s="863"/>
      <c r="CF74" s="863"/>
      <c r="CG74" s="868"/>
      <c r="CH74" s="865"/>
      <c r="CI74" s="866"/>
      <c r="CJ74" s="866"/>
      <c r="CK74" s="866"/>
      <c r="CL74" s="867"/>
      <c r="CM74" s="865"/>
      <c r="CN74" s="866"/>
      <c r="CO74" s="866"/>
      <c r="CP74" s="866"/>
      <c r="CQ74" s="867"/>
      <c r="CR74" s="865"/>
      <c r="CS74" s="866"/>
      <c r="CT74" s="866"/>
      <c r="CU74" s="866"/>
      <c r="CV74" s="867"/>
      <c r="CW74" s="865"/>
      <c r="CX74" s="866"/>
      <c r="CY74" s="866"/>
      <c r="CZ74" s="866"/>
      <c r="DA74" s="867"/>
      <c r="DB74" s="865"/>
      <c r="DC74" s="866"/>
      <c r="DD74" s="866"/>
      <c r="DE74" s="866"/>
      <c r="DF74" s="867"/>
      <c r="DG74" s="865"/>
      <c r="DH74" s="866"/>
      <c r="DI74" s="866"/>
      <c r="DJ74" s="866"/>
      <c r="DK74" s="867"/>
      <c r="DL74" s="865"/>
      <c r="DM74" s="866"/>
      <c r="DN74" s="866"/>
      <c r="DO74" s="866"/>
      <c r="DP74" s="867"/>
      <c r="DQ74" s="865"/>
      <c r="DR74" s="866"/>
      <c r="DS74" s="866"/>
      <c r="DT74" s="866"/>
      <c r="DU74" s="867"/>
      <c r="DV74" s="862"/>
      <c r="DW74" s="863"/>
      <c r="DX74" s="863"/>
      <c r="DY74" s="863"/>
      <c r="DZ74" s="864"/>
      <c r="EA74" s="218"/>
    </row>
    <row r="75" spans="1:131" ht="26.25" customHeight="1" x14ac:dyDescent="0.2">
      <c r="A75" s="226">
        <v>8</v>
      </c>
      <c r="B75" s="876"/>
      <c r="C75" s="877"/>
      <c r="D75" s="877"/>
      <c r="E75" s="877"/>
      <c r="F75" s="877"/>
      <c r="G75" s="877"/>
      <c r="H75" s="877"/>
      <c r="I75" s="877"/>
      <c r="J75" s="877"/>
      <c r="K75" s="877"/>
      <c r="L75" s="877"/>
      <c r="M75" s="877"/>
      <c r="N75" s="877"/>
      <c r="O75" s="877"/>
      <c r="P75" s="878"/>
      <c r="Q75" s="880"/>
      <c r="R75" s="881"/>
      <c r="S75" s="881"/>
      <c r="T75" s="881"/>
      <c r="U75" s="834"/>
      <c r="V75" s="882"/>
      <c r="W75" s="881"/>
      <c r="X75" s="881"/>
      <c r="Y75" s="881"/>
      <c r="Z75" s="834"/>
      <c r="AA75" s="882"/>
      <c r="AB75" s="881"/>
      <c r="AC75" s="881"/>
      <c r="AD75" s="881"/>
      <c r="AE75" s="834"/>
      <c r="AF75" s="882"/>
      <c r="AG75" s="881"/>
      <c r="AH75" s="881"/>
      <c r="AI75" s="881"/>
      <c r="AJ75" s="834"/>
      <c r="AK75" s="882"/>
      <c r="AL75" s="881"/>
      <c r="AM75" s="881"/>
      <c r="AN75" s="881"/>
      <c r="AO75" s="834"/>
      <c r="AP75" s="882"/>
      <c r="AQ75" s="881"/>
      <c r="AR75" s="881"/>
      <c r="AS75" s="881"/>
      <c r="AT75" s="834"/>
      <c r="AU75" s="882"/>
      <c r="AV75" s="881"/>
      <c r="AW75" s="881"/>
      <c r="AX75" s="881"/>
      <c r="AY75" s="834"/>
      <c r="AZ75" s="832"/>
      <c r="BA75" s="832"/>
      <c r="BB75" s="832"/>
      <c r="BC75" s="832"/>
      <c r="BD75" s="833"/>
      <c r="BE75" s="229"/>
      <c r="BF75" s="229"/>
      <c r="BG75" s="229"/>
      <c r="BH75" s="229"/>
      <c r="BI75" s="229"/>
      <c r="BJ75" s="229"/>
      <c r="BK75" s="229"/>
      <c r="BL75" s="229"/>
      <c r="BM75" s="229"/>
      <c r="BN75" s="229"/>
      <c r="BO75" s="229"/>
      <c r="BP75" s="229"/>
      <c r="BQ75" s="226">
        <v>69</v>
      </c>
      <c r="BR75" s="231"/>
      <c r="BS75" s="862"/>
      <c r="BT75" s="863"/>
      <c r="BU75" s="863"/>
      <c r="BV75" s="863"/>
      <c r="BW75" s="863"/>
      <c r="BX75" s="863"/>
      <c r="BY75" s="863"/>
      <c r="BZ75" s="863"/>
      <c r="CA75" s="863"/>
      <c r="CB75" s="863"/>
      <c r="CC75" s="863"/>
      <c r="CD75" s="863"/>
      <c r="CE75" s="863"/>
      <c r="CF75" s="863"/>
      <c r="CG75" s="868"/>
      <c r="CH75" s="865"/>
      <c r="CI75" s="866"/>
      <c r="CJ75" s="866"/>
      <c r="CK75" s="866"/>
      <c r="CL75" s="867"/>
      <c r="CM75" s="865"/>
      <c r="CN75" s="866"/>
      <c r="CO75" s="866"/>
      <c r="CP75" s="866"/>
      <c r="CQ75" s="867"/>
      <c r="CR75" s="865"/>
      <c r="CS75" s="866"/>
      <c r="CT75" s="866"/>
      <c r="CU75" s="866"/>
      <c r="CV75" s="867"/>
      <c r="CW75" s="865"/>
      <c r="CX75" s="866"/>
      <c r="CY75" s="866"/>
      <c r="CZ75" s="866"/>
      <c r="DA75" s="867"/>
      <c r="DB75" s="865"/>
      <c r="DC75" s="866"/>
      <c r="DD75" s="866"/>
      <c r="DE75" s="866"/>
      <c r="DF75" s="867"/>
      <c r="DG75" s="865"/>
      <c r="DH75" s="866"/>
      <c r="DI75" s="866"/>
      <c r="DJ75" s="866"/>
      <c r="DK75" s="867"/>
      <c r="DL75" s="865"/>
      <c r="DM75" s="866"/>
      <c r="DN75" s="866"/>
      <c r="DO75" s="866"/>
      <c r="DP75" s="867"/>
      <c r="DQ75" s="865"/>
      <c r="DR75" s="866"/>
      <c r="DS75" s="866"/>
      <c r="DT75" s="866"/>
      <c r="DU75" s="867"/>
      <c r="DV75" s="862"/>
      <c r="DW75" s="863"/>
      <c r="DX75" s="863"/>
      <c r="DY75" s="863"/>
      <c r="DZ75" s="864"/>
      <c r="EA75" s="218"/>
    </row>
    <row r="76" spans="1:131" ht="26.25" customHeight="1" x14ac:dyDescent="0.2">
      <c r="A76" s="226">
        <v>9</v>
      </c>
      <c r="B76" s="876"/>
      <c r="C76" s="877"/>
      <c r="D76" s="877"/>
      <c r="E76" s="877"/>
      <c r="F76" s="877"/>
      <c r="G76" s="877"/>
      <c r="H76" s="877"/>
      <c r="I76" s="877"/>
      <c r="J76" s="877"/>
      <c r="K76" s="877"/>
      <c r="L76" s="877"/>
      <c r="M76" s="877"/>
      <c r="N76" s="877"/>
      <c r="O76" s="877"/>
      <c r="P76" s="878"/>
      <c r="Q76" s="880"/>
      <c r="R76" s="881"/>
      <c r="S76" s="881"/>
      <c r="T76" s="881"/>
      <c r="U76" s="834"/>
      <c r="V76" s="882"/>
      <c r="W76" s="881"/>
      <c r="X76" s="881"/>
      <c r="Y76" s="881"/>
      <c r="Z76" s="834"/>
      <c r="AA76" s="882"/>
      <c r="AB76" s="881"/>
      <c r="AC76" s="881"/>
      <c r="AD76" s="881"/>
      <c r="AE76" s="834"/>
      <c r="AF76" s="882"/>
      <c r="AG76" s="881"/>
      <c r="AH76" s="881"/>
      <c r="AI76" s="881"/>
      <c r="AJ76" s="834"/>
      <c r="AK76" s="882"/>
      <c r="AL76" s="881"/>
      <c r="AM76" s="881"/>
      <c r="AN76" s="881"/>
      <c r="AO76" s="834"/>
      <c r="AP76" s="882"/>
      <c r="AQ76" s="881"/>
      <c r="AR76" s="881"/>
      <c r="AS76" s="881"/>
      <c r="AT76" s="834"/>
      <c r="AU76" s="882"/>
      <c r="AV76" s="881"/>
      <c r="AW76" s="881"/>
      <c r="AX76" s="881"/>
      <c r="AY76" s="834"/>
      <c r="AZ76" s="832"/>
      <c r="BA76" s="832"/>
      <c r="BB76" s="832"/>
      <c r="BC76" s="832"/>
      <c r="BD76" s="833"/>
      <c r="BE76" s="229"/>
      <c r="BF76" s="229"/>
      <c r="BG76" s="229"/>
      <c r="BH76" s="229"/>
      <c r="BI76" s="229"/>
      <c r="BJ76" s="229"/>
      <c r="BK76" s="229"/>
      <c r="BL76" s="229"/>
      <c r="BM76" s="229"/>
      <c r="BN76" s="229"/>
      <c r="BO76" s="229"/>
      <c r="BP76" s="229"/>
      <c r="BQ76" s="226">
        <v>70</v>
      </c>
      <c r="BR76" s="231"/>
      <c r="BS76" s="862"/>
      <c r="BT76" s="863"/>
      <c r="BU76" s="863"/>
      <c r="BV76" s="863"/>
      <c r="BW76" s="863"/>
      <c r="BX76" s="863"/>
      <c r="BY76" s="863"/>
      <c r="BZ76" s="863"/>
      <c r="CA76" s="863"/>
      <c r="CB76" s="863"/>
      <c r="CC76" s="863"/>
      <c r="CD76" s="863"/>
      <c r="CE76" s="863"/>
      <c r="CF76" s="863"/>
      <c r="CG76" s="868"/>
      <c r="CH76" s="865"/>
      <c r="CI76" s="866"/>
      <c r="CJ76" s="866"/>
      <c r="CK76" s="866"/>
      <c r="CL76" s="867"/>
      <c r="CM76" s="865"/>
      <c r="CN76" s="866"/>
      <c r="CO76" s="866"/>
      <c r="CP76" s="866"/>
      <c r="CQ76" s="867"/>
      <c r="CR76" s="865"/>
      <c r="CS76" s="866"/>
      <c r="CT76" s="866"/>
      <c r="CU76" s="866"/>
      <c r="CV76" s="867"/>
      <c r="CW76" s="865"/>
      <c r="CX76" s="866"/>
      <c r="CY76" s="866"/>
      <c r="CZ76" s="866"/>
      <c r="DA76" s="867"/>
      <c r="DB76" s="865"/>
      <c r="DC76" s="866"/>
      <c r="DD76" s="866"/>
      <c r="DE76" s="866"/>
      <c r="DF76" s="867"/>
      <c r="DG76" s="865"/>
      <c r="DH76" s="866"/>
      <c r="DI76" s="866"/>
      <c r="DJ76" s="866"/>
      <c r="DK76" s="867"/>
      <c r="DL76" s="865"/>
      <c r="DM76" s="866"/>
      <c r="DN76" s="866"/>
      <c r="DO76" s="866"/>
      <c r="DP76" s="867"/>
      <c r="DQ76" s="865"/>
      <c r="DR76" s="866"/>
      <c r="DS76" s="866"/>
      <c r="DT76" s="866"/>
      <c r="DU76" s="867"/>
      <c r="DV76" s="862"/>
      <c r="DW76" s="863"/>
      <c r="DX76" s="863"/>
      <c r="DY76" s="863"/>
      <c r="DZ76" s="864"/>
      <c r="EA76" s="218"/>
    </row>
    <row r="77" spans="1:131" ht="26.25" customHeight="1" x14ac:dyDescent="0.2">
      <c r="A77" s="226">
        <v>10</v>
      </c>
      <c r="B77" s="876"/>
      <c r="C77" s="877"/>
      <c r="D77" s="877"/>
      <c r="E77" s="877"/>
      <c r="F77" s="877"/>
      <c r="G77" s="877"/>
      <c r="H77" s="877"/>
      <c r="I77" s="877"/>
      <c r="J77" s="877"/>
      <c r="K77" s="877"/>
      <c r="L77" s="877"/>
      <c r="M77" s="877"/>
      <c r="N77" s="877"/>
      <c r="O77" s="877"/>
      <c r="P77" s="878"/>
      <c r="Q77" s="880"/>
      <c r="R77" s="881"/>
      <c r="S77" s="881"/>
      <c r="T77" s="881"/>
      <c r="U77" s="834"/>
      <c r="V77" s="882"/>
      <c r="W77" s="881"/>
      <c r="X77" s="881"/>
      <c r="Y77" s="881"/>
      <c r="Z77" s="834"/>
      <c r="AA77" s="882"/>
      <c r="AB77" s="881"/>
      <c r="AC77" s="881"/>
      <c r="AD77" s="881"/>
      <c r="AE77" s="834"/>
      <c r="AF77" s="882"/>
      <c r="AG77" s="881"/>
      <c r="AH77" s="881"/>
      <c r="AI77" s="881"/>
      <c r="AJ77" s="834"/>
      <c r="AK77" s="882"/>
      <c r="AL77" s="881"/>
      <c r="AM77" s="881"/>
      <c r="AN77" s="881"/>
      <c r="AO77" s="834"/>
      <c r="AP77" s="882"/>
      <c r="AQ77" s="881"/>
      <c r="AR77" s="881"/>
      <c r="AS77" s="881"/>
      <c r="AT77" s="834"/>
      <c r="AU77" s="882"/>
      <c r="AV77" s="881"/>
      <c r="AW77" s="881"/>
      <c r="AX77" s="881"/>
      <c r="AY77" s="834"/>
      <c r="AZ77" s="832"/>
      <c r="BA77" s="832"/>
      <c r="BB77" s="832"/>
      <c r="BC77" s="832"/>
      <c r="BD77" s="833"/>
      <c r="BE77" s="229"/>
      <c r="BF77" s="229"/>
      <c r="BG77" s="229"/>
      <c r="BH77" s="229"/>
      <c r="BI77" s="229"/>
      <c r="BJ77" s="229"/>
      <c r="BK77" s="229"/>
      <c r="BL77" s="229"/>
      <c r="BM77" s="229"/>
      <c r="BN77" s="229"/>
      <c r="BO77" s="229"/>
      <c r="BP77" s="229"/>
      <c r="BQ77" s="226">
        <v>71</v>
      </c>
      <c r="BR77" s="231"/>
      <c r="BS77" s="862"/>
      <c r="BT77" s="863"/>
      <c r="BU77" s="863"/>
      <c r="BV77" s="863"/>
      <c r="BW77" s="863"/>
      <c r="BX77" s="863"/>
      <c r="BY77" s="863"/>
      <c r="BZ77" s="863"/>
      <c r="CA77" s="863"/>
      <c r="CB77" s="863"/>
      <c r="CC77" s="863"/>
      <c r="CD77" s="863"/>
      <c r="CE77" s="863"/>
      <c r="CF77" s="863"/>
      <c r="CG77" s="868"/>
      <c r="CH77" s="865"/>
      <c r="CI77" s="866"/>
      <c r="CJ77" s="866"/>
      <c r="CK77" s="866"/>
      <c r="CL77" s="867"/>
      <c r="CM77" s="865"/>
      <c r="CN77" s="866"/>
      <c r="CO77" s="866"/>
      <c r="CP77" s="866"/>
      <c r="CQ77" s="867"/>
      <c r="CR77" s="865"/>
      <c r="CS77" s="866"/>
      <c r="CT77" s="866"/>
      <c r="CU77" s="866"/>
      <c r="CV77" s="867"/>
      <c r="CW77" s="865"/>
      <c r="CX77" s="866"/>
      <c r="CY77" s="866"/>
      <c r="CZ77" s="866"/>
      <c r="DA77" s="867"/>
      <c r="DB77" s="865"/>
      <c r="DC77" s="866"/>
      <c r="DD77" s="866"/>
      <c r="DE77" s="866"/>
      <c r="DF77" s="867"/>
      <c r="DG77" s="865"/>
      <c r="DH77" s="866"/>
      <c r="DI77" s="866"/>
      <c r="DJ77" s="866"/>
      <c r="DK77" s="867"/>
      <c r="DL77" s="865"/>
      <c r="DM77" s="866"/>
      <c r="DN77" s="866"/>
      <c r="DO77" s="866"/>
      <c r="DP77" s="867"/>
      <c r="DQ77" s="865"/>
      <c r="DR77" s="866"/>
      <c r="DS77" s="866"/>
      <c r="DT77" s="866"/>
      <c r="DU77" s="867"/>
      <c r="DV77" s="862"/>
      <c r="DW77" s="863"/>
      <c r="DX77" s="863"/>
      <c r="DY77" s="863"/>
      <c r="DZ77" s="864"/>
      <c r="EA77" s="218"/>
    </row>
    <row r="78" spans="1:131" ht="26.25" customHeight="1" x14ac:dyDescent="0.2">
      <c r="A78" s="226">
        <v>11</v>
      </c>
      <c r="B78" s="876"/>
      <c r="C78" s="877"/>
      <c r="D78" s="877"/>
      <c r="E78" s="877"/>
      <c r="F78" s="877"/>
      <c r="G78" s="877"/>
      <c r="H78" s="877"/>
      <c r="I78" s="877"/>
      <c r="J78" s="877"/>
      <c r="K78" s="877"/>
      <c r="L78" s="877"/>
      <c r="M78" s="877"/>
      <c r="N78" s="877"/>
      <c r="O78" s="877"/>
      <c r="P78" s="878"/>
      <c r="Q78" s="880"/>
      <c r="R78" s="881"/>
      <c r="S78" s="881"/>
      <c r="T78" s="881"/>
      <c r="U78" s="834"/>
      <c r="V78" s="882"/>
      <c r="W78" s="881"/>
      <c r="X78" s="881"/>
      <c r="Y78" s="881"/>
      <c r="Z78" s="834"/>
      <c r="AA78" s="882"/>
      <c r="AB78" s="881"/>
      <c r="AC78" s="881"/>
      <c r="AD78" s="881"/>
      <c r="AE78" s="834"/>
      <c r="AF78" s="882"/>
      <c r="AG78" s="881"/>
      <c r="AH78" s="881"/>
      <c r="AI78" s="881"/>
      <c r="AJ78" s="834"/>
      <c r="AK78" s="882"/>
      <c r="AL78" s="881"/>
      <c r="AM78" s="881"/>
      <c r="AN78" s="881"/>
      <c r="AO78" s="834"/>
      <c r="AP78" s="882"/>
      <c r="AQ78" s="881"/>
      <c r="AR78" s="881"/>
      <c r="AS78" s="881"/>
      <c r="AT78" s="834"/>
      <c r="AU78" s="882"/>
      <c r="AV78" s="881"/>
      <c r="AW78" s="881"/>
      <c r="AX78" s="881"/>
      <c r="AY78" s="834"/>
      <c r="AZ78" s="832"/>
      <c r="BA78" s="832"/>
      <c r="BB78" s="832"/>
      <c r="BC78" s="832"/>
      <c r="BD78" s="833"/>
      <c r="BE78" s="229"/>
      <c r="BF78" s="229"/>
      <c r="BG78" s="229"/>
      <c r="BH78" s="229"/>
      <c r="BI78" s="229"/>
      <c r="BJ78" s="218"/>
      <c r="BK78" s="218"/>
      <c r="BL78" s="218"/>
      <c r="BM78" s="218"/>
      <c r="BN78" s="218"/>
      <c r="BO78" s="229"/>
      <c r="BP78" s="229"/>
      <c r="BQ78" s="226">
        <v>72</v>
      </c>
      <c r="BR78" s="231"/>
      <c r="BS78" s="862"/>
      <c r="BT78" s="863"/>
      <c r="BU78" s="863"/>
      <c r="BV78" s="863"/>
      <c r="BW78" s="863"/>
      <c r="BX78" s="863"/>
      <c r="BY78" s="863"/>
      <c r="BZ78" s="863"/>
      <c r="CA78" s="863"/>
      <c r="CB78" s="863"/>
      <c r="CC78" s="863"/>
      <c r="CD78" s="863"/>
      <c r="CE78" s="863"/>
      <c r="CF78" s="863"/>
      <c r="CG78" s="868"/>
      <c r="CH78" s="865"/>
      <c r="CI78" s="866"/>
      <c r="CJ78" s="866"/>
      <c r="CK78" s="866"/>
      <c r="CL78" s="867"/>
      <c r="CM78" s="865"/>
      <c r="CN78" s="866"/>
      <c r="CO78" s="866"/>
      <c r="CP78" s="866"/>
      <c r="CQ78" s="867"/>
      <c r="CR78" s="865"/>
      <c r="CS78" s="866"/>
      <c r="CT78" s="866"/>
      <c r="CU78" s="866"/>
      <c r="CV78" s="867"/>
      <c r="CW78" s="865"/>
      <c r="CX78" s="866"/>
      <c r="CY78" s="866"/>
      <c r="CZ78" s="866"/>
      <c r="DA78" s="867"/>
      <c r="DB78" s="865"/>
      <c r="DC78" s="866"/>
      <c r="DD78" s="866"/>
      <c r="DE78" s="866"/>
      <c r="DF78" s="867"/>
      <c r="DG78" s="865"/>
      <c r="DH78" s="866"/>
      <c r="DI78" s="866"/>
      <c r="DJ78" s="866"/>
      <c r="DK78" s="867"/>
      <c r="DL78" s="865"/>
      <c r="DM78" s="866"/>
      <c r="DN78" s="866"/>
      <c r="DO78" s="866"/>
      <c r="DP78" s="867"/>
      <c r="DQ78" s="865"/>
      <c r="DR78" s="866"/>
      <c r="DS78" s="866"/>
      <c r="DT78" s="866"/>
      <c r="DU78" s="867"/>
      <c r="DV78" s="862"/>
      <c r="DW78" s="863"/>
      <c r="DX78" s="863"/>
      <c r="DY78" s="863"/>
      <c r="DZ78" s="864"/>
      <c r="EA78" s="218"/>
    </row>
    <row r="79" spans="1:131" ht="26.25" customHeight="1" x14ac:dyDescent="0.2">
      <c r="A79" s="226">
        <v>12</v>
      </c>
      <c r="B79" s="876"/>
      <c r="C79" s="877"/>
      <c r="D79" s="877"/>
      <c r="E79" s="877"/>
      <c r="F79" s="877"/>
      <c r="G79" s="877"/>
      <c r="H79" s="877"/>
      <c r="I79" s="877"/>
      <c r="J79" s="877"/>
      <c r="K79" s="877"/>
      <c r="L79" s="877"/>
      <c r="M79" s="877"/>
      <c r="N79" s="877"/>
      <c r="O79" s="877"/>
      <c r="P79" s="878"/>
      <c r="Q79" s="880"/>
      <c r="R79" s="881"/>
      <c r="S79" s="881"/>
      <c r="T79" s="881"/>
      <c r="U79" s="834"/>
      <c r="V79" s="882"/>
      <c r="W79" s="881"/>
      <c r="X79" s="881"/>
      <c r="Y79" s="881"/>
      <c r="Z79" s="834"/>
      <c r="AA79" s="882"/>
      <c r="AB79" s="881"/>
      <c r="AC79" s="881"/>
      <c r="AD79" s="881"/>
      <c r="AE79" s="834"/>
      <c r="AF79" s="882"/>
      <c r="AG79" s="881"/>
      <c r="AH79" s="881"/>
      <c r="AI79" s="881"/>
      <c r="AJ79" s="834"/>
      <c r="AK79" s="882"/>
      <c r="AL79" s="881"/>
      <c r="AM79" s="881"/>
      <c r="AN79" s="881"/>
      <c r="AO79" s="834"/>
      <c r="AP79" s="882"/>
      <c r="AQ79" s="881"/>
      <c r="AR79" s="881"/>
      <c r="AS79" s="881"/>
      <c r="AT79" s="834"/>
      <c r="AU79" s="882"/>
      <c r="AV79" s="881"/>
      <c r="AW79" s="881"/>
      <c r="AX79" s="881"/>
      <c r="AY79" s="834"/>
      <c r="AZ79" s="832"/>
      <c r="BA79" s="832"/>
      <c r="BB79" s="832"/>
      <c r="BC79" s="832"/>
      <c r="BD79" s="833"/>
      <c r="BE79" s="229"/>
      <c r="BF79" s="229"/>
      <c r="BG79" s="229"/>
      <c r="BH79" s="229"/>
      <c r="BI79" s="229"/>
      <c r="BJ79" s="218"/>
      <c r="BK79" s="218"/>
      <c r="BL79" s="218"/>
      <c r="BM79" s="218"/>
      <c r="BN79" s="218"/>
      <c r="BO79" s="229"/>
      <c r="BP79" s="229"/>
      <c r="BQ79" s="226">
        <v>73</v>
      </c>
      <c r="BR79" s="231"/>
      <c r="BS79" s="862"/>
      <c r="BT79" s="863"/>
      <c r="BU79" s="863"/>
      <c r="BV79" s="863"/>
      <c r="BW79" s="863"/>
      <c r="BX79" s="863"/>
      <c r="BY79" s="863"/>
      <c r="BZ79" s="863"/>
      <c r="CA79" s="863"/>
      <c r="CB79" s="863"/>
      <c r="CC79" s="863"/>
      <c r="CD79" s="863"/>
      <c r="CE79" s="863"/>
      <c r="CF79" s="863"/>
      <c r="CG79" s="868"/>
      <c r="CH79" s="865"/>
      <c r="CI79" s="866"/>
      <c r="CJ79" s="866"/>
      <c r="CK79" s="866"/>
      <c r="CL79" s="867"/>
      <c r="CM79" s="865"/>
      <c r="CN79" s="866"/>
      <c r="CO79" s="866"/>
      <c r="CP79" s="866"/>
      <c r="CQ79" s="867"/>
      <c r="CR79" s="865"/>
      <c r="CS79" s="866"/>
      <c r="CT79" s="866"/>
      <c r="CU79" s="866"/>
      <c r="CV79" s="867"/>
      <c r="CW79" s="865"/>
      <c r="CX79" s="866"/>
      <c r="CY79" s="866"/>
      <c r="CZ79" s="866"/>
      <c r="DA79" s="867"/>
      <c r="DB79" s="865"/>
      <c r="DC79" s="866"/>
      <c r="DD79" s="866"/>
      <c r="DE79" s="866"/>
      <c r="DF79" s="867"/>
      <c r="DG79" s="865"/>
      <c r="DH79" s="866"/>
      <c r="DI79" s="866"/>
      <c r="DJ79" s="866"/>
      <c r="DK79" s="867"/>
      <c r="DL79" s="865"/>
      <c r="DM79" s="866"/>
      <c r="DN79" s="866"/>
      <c r="DO79" s="866"/>
      <c r="DP79" s="867"/>
      <c r="DQ79" s="865"/>
      <c r="DR79" s="866"/>
      <c r="DS79" s="866"/>
      <c r="DT79" s="866"/>
      <c r="DU79" s="867"/>
      <c r="DV79" s="862"/>
      <c r="DW79" s="863"/>
      <c r="DX79" s="863"/>
      <c r="DY79" s="863"/>
      <c r="DZ79" s="864"/>
      <c r="EA79" s="218"/>
    </row>
    <row r="80" spans="1:131" ht="26.25" customHeight="1" x14ac:dyDescent="0.2">
      <c r="A80" s="226">
        <v>13</v>
      </c>
      <c r="B80" s="876"/>
      <c r="C80" s="877"/>
      <c r="D80" s="877"/>
      <c r="E80" s="877"/>
      <c r="F80" s="877"/>
      <c r="G80" s="877"/>
      <c r="H80" s="877"/>
      <c r="I80" s="877"/>
      <c r="J80" s="877"/>
      <c r="K80" s="877"/>
      <c r="L80" s="877"/>
      <c r="M80" s="877"/>
      <c r="N80" s="877"/>
      <c r="O80" s="877"/>
      <c r="P80" s="878"/>
      <c r="Q80" s="880"/>
      <c r="R80" s="881"/>
      <c r="S80" s="881"/>
      <c r="T80" s="881"/>
      <c r="U80" s="834"/>
      <c r="V80" s="882"/>
      <c r="W80" s="881"/>
      <c r="X80" s="881"/>
      <c r="Y80" s="881"/>
      <c r="Z80" s="834"/>
      <c r="AA80" s="882"/>
      <c r="AB80" s="881"/>
      <c r="AC80" s="881"/>
      <c r="AD80" s="881"/>
      <c r="AE80" s="834"/>
      <c r="AF80" s="882"/>
      <c r="AG80" s="881"/>
      <c r="AH80" s="881"/>
      <c r="AI80" s="881"/>
      <c r="AJ80" s="834"/>
      <c r="AK80" s="882"/>
      <c r="AL80" s="881"/>
      <c r="AM80" s="881"/>
      <c r="AN80" s="881"/>
      <c r="AO80" s="834"/>
      <c r="AP80" s="882"/>
      <c r="AQ80" s="881"/>
      <c r="AR80" s="881"/>
      <c r="AS80" s="881"/>
      <c r="AT80" s="834"/>
      <c r="AU80" s="882"/>
      <c r="AV80" s="881"/>
      <c r="AW80" s="881"/>
      <c r="AX80" s="881"/>
      <c r="AY80" s="834"/>
      <c r="AZ80" s="832"/>
      <c r="BA80" s="832"/>
      <c r="BB80" s="832"/>
      <c r="BC80" s="832"/>
      <c r="BD80" s="833"/>
      <c r="BE80" s="229"/>
      <c r="BF80" s="229"/>
      <c r="BG80" s="229"/>
      <c r="BH80" s="229"/>
      <c r="BI80" s="229"/>
      <c r="BJ80" s="229"/>
      <c r="BK80" s="229"/>
      <c r="BL80" s="229"/>
      <c r="BM80" s="229"/>
      <c r="BN80" s="229"/>
      <c r="BO80" s="229"/>
      <c r="BP80" s="229"/>
      <c r="BQ80" s="226">
        <v>74</v>
      </c>
      <c r="BR80" s="231"/>
      <c r="BS80" s="862"/>
      <c r="BT80" s="863"/>
      <c r="BU80" s="863"/>
      <c r="BV80" s="863"/>
      <c r="BW80" s="863"/>
      <c r="BX80" s="863"/>
      <c r="BY80" s="863"/>
      <c r="BZ80" s="863"/>
      <c r="CA80" s="863"/>
      <c r="CB80" s="863"/>
      <c r="CC80" s="863"/>
      <c r="CD80" s="863"/>
      <c r="CE80" s="863"/>
      <c r="CF80" s="863"/>
      <c r="CG80" s="868"/>
      <c r="CH80" s="865"/>
      <c r="CI80" s="866"/>
      <c r="CJ80" s="866"/>
      <c r="CK80" s="866"/>
      <c r="CL80" s="867"/>
      <c r="CM80" s="865"/>
      <c r="CN80" s="866"/>
      <c r="CO80" s="866"/>
      <c r="CP80" s="866"/>
      <c r="CQ80" s="867"/>
      <c r="CR80" s="865"/>
      <c r="CS80" s="866"/>
      <c r="CT80" s="866"/>
      <c r="CU80" s="866"/>
      <c r="CV80" s="867"/>
      <c r="CW80" s="865"/>
      <c r="CX80" s="866"/>
      <c r="CY80" s="866"/>
      <c r="CZ80" s="866"/>
      <c r="DA80" s="867"/>
      <c r="DB80" s="865"/>
      <c r="DC80" s="866"/>
      <c r="DD80" s="866"/>
      <c r="DE80" s="866"/>
      <c r="DF80" s="867"/>
      <c r="DG80" s="865"/>
      <c r="DH80" s="866"/>
      <c r="DI80" s="866"/>
      <c r="DJ80" s="866"/>
      <c r="DK80" s="867"/>
      <c r="DL80" s="865"/>
      <c r="DM80" s="866"/>
      <c r="DN80" s="866"/>
      <c r="DO80" s="866"/>
      <c r="DP80" s="867"/>
      <c r="DQ80" s="865"/>
      <c r="DR80" s="866"/>
      <c r="DS80" s="866"/>
      <c r="DT80" s="866"/>
      <c r="DU80" s="867"/>
      <c r="DV80" s="862"/>
      <c r="DW80" s="863"/>
      <c r="DX80" s="863"/>
      <c r="DY80" s="863"/>
      <c r="DZ80" s="864"/>
      <c r="EA80" s="218"/>
    </row>
    <row r="81" spans="1:131" ht="26.25" customHeight="1" x14ac:dyDescent="0.2">
      <c r="A81" s="226">
        <v>14</v>
      </c>
      <c r="B81" s="876"/>
      <c r="C81" s="877"/>
      <c r="D81" s="877"/>
      <c r="E81" s="877"/>
      <c r="F81" s="877"/>
      <c r="G81" s="877"/>
      <c r="H81" s="877"/>
      <c r="I81" s="877"/>
      <c r="J81" s="877"/>
      <c r="K81" s="877"/>
      <c r="L81" s="877"/>
      <c r="M81" s="877"/>
      <c r="N81" s="877"/>
      <c r="O81" s="877"/>
      <c r="P81" s="878"/>
      <c r="Q81" s="879"/>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62"/>
      <c r="BT81" s="863"/>
      <c r="BU81" s="863"/>
      <c r="BV81" s="863"/>
      <c r="BW81" s="863"/>
      <c r="BX81" s="863"/>
      <c r="BY81" s="863"/>
      <c r="BZ81" s="863"/>
      <c r="CA81" s="863"/>
      <c r="CB81" s="863"/>
      <c r="CC81" s="863"/>
      <c r="CD81" s="863"/>
      <c r="CE81" s="863"/>
      <c r="CF81" s="863"/>
      <c r="CG81" s="868"/>
      <c r="CH81" s="865"/>
      <c r="CI81" s="866"/>
      <c r="CJ81" s="866"/>
      <c r="CK81" s="866"/>
      <c r="CL81" s="867"/>
      <c r="CM81" s="865"/>
      <c r="CN81" s="866"/>
      <c r="CO81" s="866"/>
      <c r="CP81" s="866"/>
      <c r="CQ81" s="867"/>
      <c r="CR81" s="865"/>
      <c r="CS81" s="866"/>
      <c r="CT81" s="866"/>
      <c r="CU81" s="866"/>
      <c r="CV81" s="867"/>
      <c r="CW81" s="865"/>
      <c r="CX81" s="866"/>
      <c r="CY81" s="866"/>
      <c r="CZ81" s="866"/>
      <c r="DA81" s="867"/>
      <c r="DB81" s="865"/>
      <c r="DC81" s="866"/>
      <c r="DD81" s="866"/>
      <c r="DE81" s="866"/>
      <c r="DF81" s="867"/>
      <c r="DG81" s="865"/>
      <c r="DH81" s="866"/>
      <c r="DI81" s="866"/>
      <c r="DJ81" s="866"/>
      <c r="DK81" s="867"/>
      <c r="DL81" s="865"/>
      <c r="DM81" s="866"/>
      <c r="DN81" s="866"/>
      <c r="DO81" s="866"/>
      <c r="DP81" s="867"/>
      <c r="DQ81" s="865"/>
      <c r="DR81" s="866"/>
      <c r="DS81" s="866"/>
      <c r="DT81" s="866"/>
      <c r="DU81" s="867"/>
      <c r="DV81" s="862"/>
      <c r="DW81" s="863"/>
      <c r="DX81" s="863"/>
      <c r="DY81" s="863"/>
      <c r="DZ81" s="864"/>
      <c r="EA81" s="218"/>
    </row>
    <row r="82" spans="1:131" ht="26.25" customHeight="1" x14ac:dyDescent="0.2">
      <c r="A82" s="226">
        <v>15</v>
      </c>
      <c r="B82" s="876"/>
      <c r="C82" s="877"/>
      <c r="D82" s="877"/>
      <c r="E82" s="877"/>
      <c r="F82" s="877"/>
      <c r="G82" s="877"/>
      <c r="H82" s="877"/>
      <c r="I82" s="877"/>
      <c r="J82" s="877"/>
      <c r="K82" s="877"/>
      <c r="L82" s="877"/>
      <c r="M82" s="877"/>
      <c r="N82" s="877"/>
      <c r="O82" s="877"/>
      <c r="P82" s="878"/>
      <c r="Q82" s="879"/>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62"/>
      <c r="BT82" s="863"/>
      <c r="BU82" s="863"/>
      <c r="BV82" s="863"/>
      <c r="BW82" s="863"/>
      <c r="BX82" s="863"/>
      <c r="BY82" s="863"/>
      <c r="BZ82" s="863"/>
      <c r="CA82" s="863"/>
      <c r="CB82" s="863"/>
      <c r="CC82" s="863"/>
      <c r="CD82" s="863"/>
      <c r="CE82" s="863"/>
      <c r="CF82" s="863"/>
      <c r="CG82" s="868"/>
      <c r="CH82" s="865"/>
      <c r="CI82" s="866"/>
      <c r="CJ82" s="866"/>
      <c r="CK82" s="866"/>
      <c r="CL82" s="867"/>
      <c r="CM82" s="865"/>
      <c r="CN82" s="866"/>
      <c r="CO82" s="866"/>
      <c r="CP82" s="866"/>
      <c r="CQ82" s="867"/>
      <c r="CR82" s="865"/>
      <c r="CS82" s="866"/>
      <c r="CT82" s="866"/>
      <c r="CU82" s="866"/>
      <c r="CV82" s="867"/>
      <c r="CW82" s="865"/>
      <c r="CX82" s="866"/>
      <c r="CY82" s="866"/>
      <c r="CZ82" s="866"/>
      <c r="DA82" s="867"/>
      <c r="DB82" s="865"/>
      <c r="DC82" s="866"/>
      <c r="DD82" s="866"/>
      <c r="DE82" s="866"/>
      <c r="DF82" s="867"/>
      <c r="DG82" s="865"/>
      <c r="DH82" s="866"/>
      <c r="DI82" s="866"/>
      <c r="DJ82" s="866"/>
      <c r="DK82" s="867"/>
      <c r="DL82" s="865"/>
      <c r="DM82" s="866"/>
      <c r="DN82" s="866"/>
      <c r="DO82" s="866"/>
      <c r="DP82" s="867"/>
      <c r="DQ82" s="865"/>
      <c r="DR82" s="866"/>
      <c r="DS82" s="866"/>
      <c r="DT82" s="866"/>
      <c r="DU82" s="867"/>
      <c r="DV82" s="862"/>
      <c r="DW82" s="863"/>
      <c r="DX82" s="863"/>
      <c r="DY82" s="863"/>
      <c r="DZ82" s="864"/>
      <c r="EA82" s="218"/>
    </row>
    <row r="83" spans="1:131" ht="26.25" customHeight="1" x14ac:dyDescent="0.2">
      <c r="A83" s="226">
        <v>16</v>
      </c>
      <c r="B83" s="876"/>
      <c r="C83" s="877"/>
      <c r="D83" s="877"/>
      <c r="E83" s="877"/>
      <c r="F83" s="877"/>
      <c r="G83" s="877"/>
      <c r="H83" s="877"/>
      <c r="I83" s="877"/>
      <c r="J83" s="877"/>
      <c r="K83" s="877"/>
      <c r="L83" s="877"/>
      <c r="M83" s="877"/>
      <c r="N83" s="877"/>
      <c r="O83" s="877"/>
      <c r="P83" s="878"/>
      <c r="Q83" s="879"/>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62"/>
      <c r="BT83" s="863"/>
      <c r="BU83" s="863"/>
      <c r="BV83" s="863"/>
      <c r="BW83" s="863"/>
      <c r="BX83" s="863"/>
      <c r="BY83" s="863"/>
      <c r="BZ83" s="863"/>
      <c r="CA83" s="863"/>
      <c r="CB83" s="863"/>
      <c r="CC83" s="863"/>
      <c r="CD83" s="863"/>
      <c r="CE83" s="863"/>
      <c r="CF83" s="863"/>
      <c r="CG83" s="868"/>
      <c r="CH83" s="865"/>
      <c r="CI83" s="866"/>
      <c r="CJ83" s="866"/>
      <c r="CK83" s="866"/>
      <c r="CL83" s="867"/>
      <c r="CM83" s="865"/>
      <c r="CN83" s="866"/>
      <c r="CO83" s="866"/>
      <c r="CP83" s="866"/>
      <c r="CQ83" s="867"/>
      <c r="CR83" s="865"/>
      <c r="CS83" s="866"/>
      <c r="CT83" s="866"/>
      <c r="CU83" s="866"/>
      <c r="CV83" s="867"/>
      <c r="CW83" s="865"/>
      <c r="CX83" s="866"/>
      <c r="CY83" s="866"/>
      <c r="CZ83" s="866"/>
      <c r="DA83" s="867"/>
      <c r="DB83" s="865"/>
      <c r="DC83" s="866"/>
      <c r="DD83" s="866"/>
      <c r="DE83" s="866"/>
      <c r="DF83" s="867"/>
      <c r="DG83" s="865"/>
      <c r="DH83" s="866"/>
      <c r="DI83" s="866"/>
      <c r="DJ83" s="866"/>
      <c r="DK83" s="867"/>
      <c r="DL83" s="865"/>
      <c r="DM83" s="866"/>
      <c r="DN83" s="866"/>
      <c r="DO83" s="866"/>
      <c r="DP83" s="867"/>
      <c r="DQ83" s="865"/>
      <c r="DR83" s="866"/>
      <c r="DS83" s="866"/>
      <c r="DT83" s="866"/>
      <c r="DU83" s="867"/>
      <c r="DV83" s="862"/>
      <c r="DW83" s="863"/>
      <c r="DX83" s="863"/>
      <c r="DY83" s="863"/>
      <c r="DZ83" s="864"/>
      <c r="EA83" s="218"/>
    </row>
    <row r="84" spans="1:131" ht="26.25" customHeight="1" x14ac:dyDescent="0.2">
      <c r="A84" s="226">
        <v>17</v>
      </c>
      <c r="B84" s="876"/>
      <c r="C84" s="877"/>
      <c r="D84" s="877"/>
      <c r="E84" s="877"/>
      <c r="F84" s="877"/>
      <c r="G84" s="877"/>
      <c r="H84" s="877"/>
      <c r="I84" s="877"/>
      <c r="J84" s="877"/>
      <c r="K84" s="877"/>
      <c r="L84" s="877"/>
      <c r="M84" s="877"/>
      <c r="N84" s="877"/>
      <c r="O84" s="877"/>
      <c r="P84" s="878"/>
      <c r="Q84" s="879"/>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62"/>
      <c r="BT84" s="863"/>
      <c r="BU84" s="863"/>
      <c r="BV84" s="863"/>
      <c r="BW84" s="863"/>
      <c r="BX84" s="863"/>
      <c r="BY84" s="863"/>
      <c r="BZ84" s="863"/>
      <c r="CA84" s="863"/>
      <c r="CB84" s="863"/>
      <c r="CC84" s="863"/>
      <c r="CD84" s="863"/>
      <c r="CE84" s="863"/>
      <c r="CF84" s="863"/>
      <c r="CG84" s="868"/>
      <c r="CH84" s="865"/>
      <c r="CI84" s="866"/>
      <c r="CJ84" s="866"/>
      <c r="CK84" s="866"/>
      <c r="CL84" s="867"/>
      <c r="CM84" s="865"/>
      <c r="CN84" s="866"/>
      <c r="CO84" s="866"/>
      <c r="CP84" s="866"/>
      <c r="CQ84" s="867"/>
      <c r="CR84" s="865"/>
      <c r="CS84" s="866"/>
      <c r="CT84" s="866"/>
      <c r="CU84" s="866"/>
      <c r="CV84" s="867"/>
      <c r="CW84" s="865"/>
      <c r="CX84" s="866"/>
      <c r="CY84" s="866"/>
      <c r="CZ84" s="866"/>
      <c r="DA84" s="867"/>
      <c r="DB84" s="865"/>
      <c r="DC84" s="866"/>
      <c r="DD84" s="866"/>
      <c r="DE84" s="866"/>
      <c r="DF84" s="867"/>
      <c r="DG84" s="865"/>
      <c r="DH84" s="866"/>
      <c r="DI84" s="866"/>
      <c r="DJ84" s="866"/>
      <c r="DK84" s="867"/>
      <c r="DL84" s="865"/>
      <c r="DM84" s="866"/>
      <c r="DN84" s="866"/>
      <c r="DO84" s="866"/>
      <c r="DP84" s="867"/>
      <c r="DQ84" s="865"/>
      <c r="DR84" s="866"/>
      <c r="DS84" s="866"/>
      <c r="DT84" s="866"/>
      <c r="DU84" s="867"/>
      <c r="DV84" s="862"/>
      <c r="DW84" s="863"/>
      <c r="DX84" s="863"/>
      <c r="DY84" s="863"/>
      <c r="DZ84" s="864"/>
      <c r="EA84" s="218"/>
    </row>
    <row r="85" spans="1:131" ht="26.25" customHeight="1" x14ac:dyDescent="0.2">
      <c r="A85" s="226">
        <v>18</v>
      </c>
      <c r="B85" s="876"/>
      <c r="C85" s="877"/>
      <c r="D85" s="877"/>
      <c r="E85" s="877"/>
      <c r="F85" s="877"/>
      <c r="G85" s="877"/>
      <c r="H85" s="877"/>
      <c r="I85" s="877"/>
      <c r="J85" s="877"/>
      <c r="K85" s="877"/>
      <c r="L85" s="877"/>
      <c r="M85" s="877"/>
      <c r="N85" s="877"/>
      <c r="O85" s="877"/>
      <c r="P85" s="878"/>
      <c r="Q85" s="879"/>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62"/>
      <c r="BT85" s="863"/>
      <c r="BU85" s="863"/>
      <c r="BV85" s="863"/>
      <c r="BW85" s="863"/>
      <c r="BX85" s="863"/>
      <c r="BY85" s="863"/>
      <c r="BZ85" s="863"/>
      <c r="CA85" s="863"/>
      <c r="CB85" s="863"/>
      <c r="CC85" s="863"/>
      <c r="CD85" s="863"/>
      <c r="CE85" s="863"/>
      <c r="CF85" s="863"/>
      <c r="CG85" s="868"/>
      <c r="CH85" s="865"/>
      <c r="CI85" s="866"/>
      <c r="CJ85" s="866"/>
      <c r="CK85" s="866"/>
      <c r="CL85" s="867"/>
      <c r="CM85" s="865"/>
      <c r="CN85" s="866"/>
      <c r="CO85" s="866"/>
      <c r="CP85" s="866"/>
      <c r="CQ85" s="867"/>
      <c r="CR85" s="865"/>
      <c r="CS85" s="866"/>
      <c r="CT85" s="866"/>
      <c r="CU85" s="866"/>
      <c r="CV85" s="867"/>
      <c r="CW85" s="865"/>
      <c r="CX85" s="866"/>
      <c r="CY85" s="866"/>
      <c r="CZ85" s="866"/>
      <c r="DA85" s="867"/>
      <c r="DB85" s="865"/>
      <c r="DC85" s="866"/>
      <c r="DD85" s="866"/>
      <c r="DE85" s="866"/>
      <c r="DF85" s="867"/>
      <c r="DG85" s="865"/>
      <c r="DH85" s="866"/>
      <c r="DI85" s="866"/>
      <c r="DJ85" s="866"/>
      <c r="DK85" s="867"/>
      <c r="DL85" s="865"/>
      <c r="DM85" s="866"/>
      <c r="DN85" s="866"/>
      <c r="DO85" s="866"/>
      <c r="DP85" s="867"/>
      <c r="DQ85" s="865"/>
      <c r="DR85" s="866"/>
      <c r="DS85" s="866"/>
      <c r="DT85" s="866"/>
      <c r="DU85" s="867"/>
      <c r="DV85" s="862"/>
      <c r="DW85" s="863"/>
      <c r="DX85" s="863"/>
      <c r="DY85" s="863"/>
      <c r="DZ85" s="864"/>
      <c r="EA85" s="218"/>
    </row>
    <row r="86" spans="1:131" ht="26.25" customHeight="1" x14ac:dyDescent="0.2">
      <c r="A86" s="226">
        <v>19</v>
      </c>
      <c r="B86" s="876"/>
      <c r="C86" s="877"/>
      <c r="D86" s="877"/>
      <c r="E86" s="877"/>
      <c r="F86" s="877"/>
      <c r="G86" s="877"/>
      <c r="H86" s="877"/>
      <c r="I86" s="877"/>
      <c r="J86" s="877"/>
      <c r="K86" s="877"/>
      <c r="L86" s="877"/>
      <c r="M86" s="877"/>
      <c r="N86" s="877"/>
      <c r="O86" s="877"/>
      <c r="P86" s="878"/>
      <c r="Q86" s="879"/>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62"/>
      <c r="BT86" s="863"/>
      <c r="BU86" s="863"/>
      <c r="BV86" s="863"/>
      <c r="BW86" s="863"/>
      <c r="BX86" s="863"/>
      <c r="BY86" s="863"/>
      <c r="BZ86" s="863"/>
      <c r="CA86" s="863"/>
      <c r="CB86" s="863"/>
      <c r="CC86" s="863"/>
      <c r="CD86" s="863"/>
      <c r="CE86" s="863"/>
      <c r="CF86" s="863"/>
      <c r="CG86" s="868"/>
      <c r="CH86" s="865"/>
      <c r="CI86" s="866"/>
      <c r="CJ86" s="866"/>
      <c r="CK86" s="866"/>
      <c r="CL86" s="867"/>
      <c r="CM86" s="865"/>
      <c r="CN86" s="866"/>
      <c r="CO86" s="866"/>
      <c r="CP86" s="866"/>
      <c r="CQ86" s="867"/>
      <c r="CR86" s="865"/>
      <c r="CS86" s="866"/>
      <c r="CT86" s="866"/>
      <c r="CU86" s="866"/>
      <c r="CV86" s="867"/>
      <c r="CW86" s="865"/>
      <c r="CX86" s="866"/>
      <c r="CY86" s="866"/>
      <c r="CZ86" s="866"/>
      <c r="DA86" s="867"/>
      <c r="DB86" s="865"/>
      <c r="DC86" s="866"/>
      <c r="DD86" s="866"/>
      <c r="DE86" s="866"/>
      <c r="DF86" s="867"/>
      <c r="DG86" s="865"/>
      <c r="DH86" s="866"/>
      <c r="DI86" s="866"/>
      <c r="DJ86" s="866"/>
      <c r="DK86" s="867"/>
      <c r="DL86" s="865"/>
      <c r="DM86" s="866"/>
      <c r="DN86" s="866"/>
      <c r="DO86" s="866"/>
      <c r="DP86" s="867"/>
      <c r="DQ86" s="865"/>
      <c r="DR86" s="866"/>
      <c r="DS86" s="866"/>
      <c r="DT86" s="866"/>
      <c r="DU86" s="867"/>
      <c r="DV86" s="862"/>
      <c r="DW86" s="863"/>
      <c r="DX86" s="863"/>
      <c r="DY86" s="863"/>
      <c r="DZ86" s="864"/>
      <c r="EA86" s="218"/>
    </row>
    <row r="87" spans="1:131" ht="26.25" customHeight="1" x14ac:dyDescent="0.2">
      <c r="A87" s="232">
        <v>20</v>
      </c>
      <c r="B87" s="883"/>
      <c r="C87" s="884"/>
      <c r="D87" s="884"/>
      <c r="E87" s="884"/>
      <c r="F87" s="884"/>
      <c r="G87" s="884"/>
      <c r="H87" s="884"/>
      <c r="I87" s="884"/>
      <c r="J87" s="884"/>
      <c r="K87" s="884"/>
      <c r="L87" s="884"/>
      <c r="M87" s="884"/>
      <c r="N87" s="884"/>
      <c r="O87" s="884"/>
      <c r="P87" s="885"/>
      <c r="Q87" s="886"/>
      <c r="R87" s="887"/>
      <c r="S87" s="887"/>
      <c r="T87" s="887"/>
      <c r="U87" s="887"/>
      <c r="V87" s="887"/>
      <c r="W87" s="887"/>
      <c r="X87" s="887"/>
      <c r="Y87" s="887"/>
      <c r="Z87" s="887"/>
      <c r="AA87" s="887"/>
      <c r="AB87" s="887"/>
      <c r="AC87" s="887"/>
      <c r="AD87" s="887"/>
      <c r="AE87" s="887"/>
      <c r="AF87" s="887"/>
      <c r="AG87" s="887"/>
      <c r="AH87" s="887"/>
      <c r="AI87" s="887"/>
      <c r="AJ87" s="887"/>
      <c r="AK87" s="887"/>
      <c r="AL87" s="887"/>
      <c r="AM87" s="887"/>
      <c r="AN87" s="887"/>
      <c r="AO87" s="887"/>
      <c r="AP87" s="887"/>
      <c r="AQ87" s="887"/>
      <c r="AR87" s="887"/>
      <c r="AS87" s="887"/>
      <c r="AT87" s="887"/>
      <c r="AU87" s="887"/>
      <c r="AV87" s="887"/>
      <c r="AW87" s="887"/>
      <c r="AX87" s="887"/>
      <c r="AY87" s="887"/>
      <c r="AZ87" s="888"/>
      <c r="BA87" s="888"/>
      <c r="BB87" s="888"/>
      <c r="BC87" s="888"/>
      <c r="BD87" s="889"/>
      <c r="BE87" s="229"/>
      <c r="BF87" s="229"/>
      <c r="BG87" s="229"/>
      <c r="BH87" s="229"/>
      <c r="BI87" s="229"/>
      <c r="BJ87" s="229"/>
      <c r="BK87" s="229"/>
      <c r="BL87" s="229"/>
      <c r="BM87" s="229"/>
      <c r="BN87" s="229"/>
      <c r="BO87" s="229"/>
      <c r="BP87" s="229"/>
      <c r="BQ87" s="226">
        <v>81</v>
      </c>
      <c r="BR87" s="231"/>
      <c r="BS87" s="862"/>
      <c r="BT87" s="863"/>
      <c r="BU87" s="863"/>
      <c r="BV87" s="863"/>
      <c r="BW87" s="863"/>
      <c r="BX87" s="863"/>
      <c r="BY87" s="863"/>
      <c r="BZ87" s="863"/>
      <c r="CA87" s="863"/>
      <c r="CB87" s="863"/>
      <c r="CC87" s="863"/>
      <c r="CD87" s="863"/>
      <c r="CE87" s="863"/>
      <c r="CF87" s="863"/>
      <c r="CG87" s="868"/>
      <c r="CH87" s="865"/>
      <c r="CI87" s="866"/>
      <c r="CJ87" s="866"/>
      <c r="CK87" s="866"/>
      <c r="CL87" s="867"/>
      <c r="CM87" s="865"/>
      <c r="CN87" s="866"/>
      <c r="CO87" s="866"/>
      <c r="CP87" s="866"/>
      <c r="CQ87" s="867"/>
      <c r="CR87" s="865"/>
      <c r="CS87" s="866"/>
      <c r="CT87" s="866"/>
      <c r="CU87" s="866"/>
      <c r="CV87" s="867"/>
      <c r="CW87" s="865"/>
      <c r="CX87" s="866"/>
      <c r="CY87" s="866"/>
      <c r="CZ87" s="866"/>
      <c r="DA87" s="867"/>
      <c r="DB87" s="865"/>
      <c r="DC87" s="866"/>
      <c r="DD87" s="866"/>
      <c r="DE87" s="866"/>
      <c r="DF87" s="867"/>
      <c r="DG87" s="865"/>
      <c r="DH87" s="866"/>
      <c r="DI87" s="866"/>
      <c r="DJ87" s="866"/>
      <c r="DK87" s="867"/>
      <c r="DL87" s="865"/>
      <c r="DM87" s="866"/>
      <c r="DN87" s="866"/>
      <c r="DO87" s="866"/>
      <c r="DP87" s="867"/>
      <c r="DQ87" s="865"/>
      <c r="DR87" s="866"/>
      <c r="DS87" s="866"/>
      <c r="DT87" s="866"/>
      <c r="DU87" s="867"/>
      <c r="DV87" s="862"/>
      <c r="DW87" s="863"/>
      <c r="DX87" s="863"/>
      <c r="DY87" s="863"/>
      <c r="DZ87" s="864"/>
      <c r="EA87" s="218"/>
    </row>
    <row r="88" spans="1:131" ht="26.25" customHeight="1" thickBot="1" x14ac:dyDescent="0.25">
      <c r="A88" s="228" t="s">
        <v>376</v>
      </c>
      <c r="B88" s="789" t="s">
        <v>404</v>
      </c>
      <c r="C88" s="790"/>
      <c r="D88" s="790"/>
      <c r="E88" s="790"/>
      <c r="F88" s="790"/>
      <c r="G88" s="790"/>
      <c r="H88" s="790"/>
      <c r="I88" s="790"/>
      <c r="J88" s="790"/>
      <c r="K88" s="790"/>
      <c r="L88" s="790"/>
      <c r="M88" s="790"/>
      <c r="N88" s="790"/>
      <c r="O88" s="790"/>
      <c r="P88" s="791"/>
      <c r="Q88" s="841"/>
      <c r="R88" s="842"/>
      <c r="S88" s="842"/>
      <c r="T88" s="842"/>
      <c r="U88" s="842"/>
      <c r="V88" s="842"/>
      <c r="W88" s="842"/>
      <c r="X88" s="842"/>
      <c r="Y88" s="842"/>
      <c r="Z88" s="842"/>
      <c r="AA88" s="842"/>
      <c r="AB88" s="842"/>
      <c r="AC88" s="842"/>
      <c r="AD88" s="842"/>
      <c r="AE88" s="842"/>
      <c r="AF88" s="845">
        <v>7348</v>
      </c>
      <c r="AG88" s="845"/>
      <c r="AH88" s="845"/>
      <c r="AI88" s="845"/>
      <c r="AJ88" s="845"/>
      <c r="AK88" s="842"/>
      <c r="AL88" s="842"/>
      <c r="AM88" s="842"/>
      <c r="AN88" s="842"/>
      <c r="AO88" s="842"/>
      <c r="AP88" s="845">
        <f>SUM(AP68:AT87)</f>
        <v>2323</v>
      </c>
      <c r="AQ88" s="845"/>
      <c r="AR88" s="845"/>
      <c r="AS88" s="845"/>
      <c r="AT88" s="845"/>
      <c r="AU88" s="845">
        <f>SUM(AU68:AY87)</f>
        <v>1629</v>
      </c>
      <c r="AV88" s="845"/>
      <c r="AW88" s="845"/>
      <c r="AX88" s="845"/>
      <c r="AY88" s="845"/>
      <c r="AZ88" s="853"/>
      <c r="BA88" s="853"/>
      <c r="BB88" s="853"/>
      <c r="BC88" s="853"/>
      <c r="BD88" s="854"/>
      <c r="BE88" s="229"/>
      <c r="BF88" s="229"/>
      <c r="BG88" s="229"/>
      <c r="BH88" s="229"/>
      <c r="BI88" s="229"/>
      <c r="BJ88" s="229"/>
      <c r="BK88" s="229"/>
      <c r="BL88" s="229"/>
      <c r="BM88" s="229"/>
      <c r="BN88" s="229"/>
      <c r="BO88" s="229"/>
      <c r="BP88" s="229"/>
      <c r="BQ88" s="226">
        <v>82</v>
      </c>
      <c r="BR88" s="231"/>
      <c r="BS88" s="862"/>
      <c r="BT88" s="863"/>
      <c r="BU88" s="863"/>
      <c r="BV88" s="863"/>
      <c r="BW88" s="863"/>
      <c r="BX88" s="863"/>
      <c r="BY88" s="863"/>
      <c r="BZ88" s="863"/>
      <c r="CA88" s="863"/>
      <c r="CB88" s="863"/>
      <c r="CC88" s="863"/>
      <c r="CD88" s="863"/>
      <c r="CE88" s="863"/>
      <c r="CF88" s="863"/>
      <c r="CG88" s="868"/>
      <c r="CH88" s="865"/>
      <c r="CI88" s="866"/>
      <c r="CJ88" s="866"/>
      <c r="CK88" s="866"/>
      <c r="CL88" s="867"/>
      <c r="CM88" s="865"/>
      <c r="CN88" s="866"/>
      <c r="CO88" s="866"/>
      <c r="CP88" s="866"/>
      <c r="CQ88" s="867"/>
      <c r="CR88" s="865"/>
      <c r="CS88" s="866"/>
      <c r="CT88" s="866"/>
      <c r="CU88" s="866"/>
      <c r="CV88" s="867"/>
      <c r="CW88" s="865"/>
      <c r="CX88" s="866"/>
      <c r="CY88" s="866"/>
      <c r="CZ88" s="866"/>
      <c r="DA88" s="867"/>
      <c r="DB88" s="865"/>
      <c r="DC88" s="866"/>
      <c r="DD88" s="866"/>
      <c r="DE88" s="866"/>
      <c r="DF88" s="867"/>
      <c r="DG88" s="865"/>
      <c r="DH88" s="866"/>
      <c r="DI88" s="866"/>
      <c r="DJ88" s="866"/>
      <c r="DK88" s="867"/>
      <c r="DL88" s="865"/>
      <c r="DM88" s="866"/>
      <c r="DN88" s="866"/>
      <c r="DO88" s="866"/>
      <c r="DP88" s="867"/>
      <c r="DQ88" s="865"/>
      <c r="DR88" s="866"/>
      <c r="DS88" s="866"/>
      <c r="DT88" s="866"/>
      <c r="DU88" s="867"/>
      <c r="DV88" s="862"/>
      <c r="DW88" s="863"/>
      <c r="DX88" s="863"/>
      <c r="DY88" s="863"/>
      <c r="DZ88" s="864"/>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62"/>
      <c r="BT89" s="863"/>
      <c r="BU89" s="863"/>
      <c r="BV89" s="863"/>
      <c r="BW89" s="863"/>
      <c r="BX89" s="863"/>
      <c r="BY89" s="863"/>
      <c r="BZ89" s="863"/>
      <c r="CA89" s="863"/>
      <c r="CB89" s="863"/>
      <c r="CC89" s="863"/>
      <c r="CD89" s="863"/>
      <c r="CE89" s="863"/>
      <c r="CF89" s="863"/>
      <c r="CG89" s="868"/>
      <c r="CH89" s="865"/>
      <c r="CI89" s="866"/>
      <c r="CJ89" s="866"/>
      <c r="CK89" s="866"/>
      <c r="CL89" s="867"/>
      <c r="CM89" s="865"/>
      <c r="CN89" s="866"/>
      <c r="CO89" s="866"/>
      <c r="CP89" s="866"/>
      <c r="CQ89" s="867"/>
      <c r="CR89" s="865"/>
      <c r="CS89" s="866"/>
      <c r="CT89" s="866"/>
      <c r="CU89" s="866"/>
      <c r="CV89" s="867"/>
      <c r="CW89" s="865"/>
      <c r="CX89" s="866"/>
      <c r="CY89" s="866"/>
      <c r="CZ89" s="866"/>
      <c r="DA89" s="867"/>
      <c r="DB89" s="865"/>
      <c r="DC89" s="866"/>
      <c r="DD89" s="866"/>
      <c r="DE89" s="866"/>
      <c r="DF89" s="867"/>
      <c r="DG89" s="865"/>
      <c r="DH89" s="866"/>
      <c r="DI89" s="866"/>
      <c r="DJ89" s="866"/>
      <c r="DK89" s="867"/>
      <c r="DL89" s="865"/>
      <c r="DM89" s="866"/>
      <c r="DN89" s="866"/>
      <c r="DO89" s="866"/>
      <c r="DP89" s="867"/>
      <c r="DQ89" s="865"/>
      <c r="DR89" s="866"/>
      <c r="DS89" s="866"/>
      <c r="DT89" s="866"/>
      <c r="DU89" s="867"/>
      <c r="DV89" s="862"/>
      <c r="DW89" s="863"/>
      <c r="DX89" s="863"/>
      <c r="DY89" s="863"/>
      <c r="DZ89" s="864"/>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62"/>
      <c r="BT90" s="863"/>
      <c r="BU90" s="863"/>
      <c r="BV90" s="863"/>
      <c r="BW90" s="863"/>
      <c r="BX90" s="863"/>
      <c r="BY90" s="863"/>
      <c r="BZ90" s="863"/>
      <c r="CA90" s="863"/>
      <c r="CB90" s="863"/>
      <c r="CC90" s="863"/>
      <c r="CD90" s="863"/>
      <c r="CE90" s="863"/>
      <c r="CF90" s="863"/>
      <c r="CG90" s="868"/>
      <c r="CH90" s="865"/>
      <c r="CI90" s="866"/>
      <c r="CJ90" s="866"/>
      <c r="CK90" s="866"/>
      <c r="CL90" s="867"/>
      <c r="CM90" s="865"/>
      <c r="CN90" s="866"/>
      <c r="CO90" s="866"/>
      <c r="CP90" s="866"/>
      <c r="CQ90" s="867"/>
      <c r="CR90" s="865"/>
      <c r="CS90" s="866"/>
      <c r="CT90" s="866"/>
      <c r="CU90" s="866"/>
      <c r="CV90" s="867"/>
      <c r="CW90" s="865"/>
      <c r="CX90" s="866"/>
      <c r="CY90" s="866"/>
      <c r="CZ90" s="866"/>
      <c r="DA90" s="867"/>
      <c r="DB90" s="865"/>
      <c r="DC90" s="866"/>
      <c r="DD90" s="866"/>
      <c r="DE90" s="866"/>
      <c r="DF90" s="867"/>
      <c r="DG90" s="865"/>
      <c r="DH90" s="866"/>
      <c r="DI90" s="866"/>
      <c r="DJ90" s="866"/>
      <c r="DK90" s="867"/>
      <c r="DL90" s="865"/>
      <c r="DM90" s="866"/>
      <c r="DN90" s="866"/>
      <c r="DO90" s="866"/>
      <c r="DP90" s="867"/>
      <c r="DQ90" s="865"/>
      <c r="DR90" s="866"/>
      <c r="DS90" s="866"/>
      <c r="DT90" s="866"/>
      <c r="DU90" s="867"/>
      <c r="DV90" s="862"/>
      <c r="DW90" s="863"/>
      <c r="DX90" s="863"/>
      <c r="DY90" s="863"/>
      <c r="DZ90" s="864"/>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62"/>
      <c r="BT91" s="863"/>
      <c r="BU91" s="863"/>
      <c r="BV91" s="863"/>
      <c r="BW91" s="863"/>
      <c r="BX91" s="863"/>
      <c r="BY91" s="863"/>
      <c r="BZ91" s="863"/>
      <c r="CA91" s="863"/>
      <c r="CB91" s="863"/>
      <c r="CC91" s="863"/>
      <c r="CD91" s="863"/>
      <c r="CE91" s="863"/>
      <c r="CF91" s="863"/>
      <c r="CG91" s="868"/>
      <c r="CH91" s="865"/>
      <c r="CI91" s="866"/>
      <c r="CJ91" s="866"/>
      <c r="CK91" s="866"/>
      <c r="CL91" s="867"/>
      <c r="CM91" s="865"/>
      <c r="CN91" s="866"/>
      <c r="CO91" s="866"/>
      <c r="CP91" s="866"/>
      <c r="CQ91" s="867"/>
      <c r="CR91" s="865"/>
      <c r="CS91" s="866"/>
      <c r="CT91" s="866"/>
      <c r="CU91" s="866"/>
      <c r="CV91" s="867"/>
      <c r="CW91" s="865"/>
      <c r="CX91" s="866"/>
      <c r="CY91" s="866"/>
      <c r="CZ91" s="866"/>
      <c r="DA91" s="867"/>
      <c r="DB91" s="865"/>
      <c r="DC91" s="866"/>
      <c r="DD91" s="866"/>
      <c r="DE91" s="866"/>
      <c r="DF91" s="867"/>
      <c r="DG91" s="865"/>
      <c r="DH91" s="866"/>
      <c r="DI91" s="866"/>
      <c r="DJ91" s="866"/>
      <c r="DK91" s="867"/>
      <c r="DL91" s="865"/>
      <c r="DM91" s="866"/>
      <c r="DN91" s="866"/>
      <c r="DO91" s="866"/>
      <c r="DP91" s="867"/>
      <c r="DQ91" s="865"/>
      <c r="DR91" s="866"/>
      <c r="DS91" s="866"/>
      <c r="DT91" s="866"/>
      <c r="DU91" s="867"/>
      <c r="DV91" s="862"/>
      <c r="DW91" s="863"/>
      <c r="DX91" s="863"/>
      <c r="DY91" s="863"/>
      <c r="DZ91" s="864"/>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62"/>
      <c r="BT92" s="863"/>
      <c r="BU92" s="863"/>
      <c r="BV92" s="863"/>
      <c r="BW92" s="863"/>
      <c r="BX92" s="863"/>
      <c r="BY92" s="863"/>
      <c r="BZ92" s="863"/>
      <c r="CA92" s="863"/>
      <c r="CB92" s="863"/>
      <c r="CC92" s="863"/>
      <c r="CD92" s="863"/>
      <c r="CE92" s="863"/>
      <c r="CF92" s="863"/>
      <c r="CG92" s="868"/>
      <c r="CH92" s="865"/>
      <c r="CI92" s="866"/>
      <c r="CJ92" s="866"/>
      <c r="CK92" s="866"/>
      <c r="CL92" s="867"/>
      <c r="CM92" s="865"/>
      <c r="CN92" s="866"/>
      <c r="CO92" s="866"/>
      <c r="CP92" s="866"/>
      <c r="CQ92" s="867"/>
      <c r="CR92" s="865"/>
      <c r="CS92" s="866"/>
      <c r="CT92" s="866"/>
      <c r="CU92" s="866"/>
      <c r="CV92" s="867"/>
      <c r="CW92" s="865"/>
      <c r="CX92" s="866"/>
      <c r="CY92" s="866"/>
      <c r="CZ92" s="866"/>
      <c r="DA92" s="867"/>
      <c r="DB92" s="865"/>
      <c r="DC92" s="866"/>
      <c r="DD92" s="866"/>
      <c r="DE92" s="866"/>
      <c r="DF92" s="867"/>
      <c r="DG92" s="865"/>
      <c r="DH92" s="866"/>
      <c r="DI92" s="866"/>
      <c r="DJ92" s="866"/>
      <c r="DK92" s="867"/>
      <c r="DL92" s="865"/>
      <c r="DM92" s="866"/>
      <c r="DN92" s="866"/>
      <c r="DO92" s="866"/>
      <c r="DP92" s="867"/>
      <c r="DQ92" s="865"/>
      <c r="DR92" s="866"/>
      <c r="DS92" s="866"/>
      <c r="DT92" s="866"/>
      <c r="DU92" s="867"/>
      <c r="DV92" s="862"/>
      <c r="DW92" s="863"/>
      <c r="DX92" s="863"/>
      <c r="DY92" s="863"/>
      <c r="DZ92" s="864"/>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62"/>
      <c r="BT93" s="863"/>
      <c r="BU93" s="863"/>
      <c r="BV93" s="863"/>
      <c r="BW93" s="863"/>
      <c r="BX93" s="863"/>
      <c r="BY93" s="863"/>
      <c r="BZ93" s="863"/>
      <c r="CA93" s="863"/>
      <c r="CB93" s="863"/>
      <c r="CC93" s="863"/>
      <c r="CD93" s="863"/>
      <c r="CE93" s="863"/>
      <c r="CF93" s="863"/>
      <c r="CG93" s="868"/>
      <c r="CH93" s="865"/>
      <c r="CI93" s="866"/>
      <c r="CJ93" s="866"/>
      <c r="CK93" s="866"/>
      <c r="CL93" s="867"/>
      <c r="CM93" s="865"/>
      <c r="CN93" s="866"/>
      <c r="CO93" s="866"/>
      <c r="CP93" s="866"/>
      <c r="CQ93" s="867"/>
      <c r="CR93" s="865"/>
      <c r="CS93" s="866"/>
      <c r="CT93" s="866"/>
      <c r="CU93" s="866"/>
      <c r="CV93" s="867"/>
      <c r="CW93" s="865"/>
      <c r="CX93" s="866"/>
      <c r="CY93" s="866"/>
      <c r="CZ93" s="866"/>
      <c r="DA93" s="867"/>
      <c r="DB93" s="865"/>
      <c r="DC93" s="866"/>
      <c r="DD93" s="866"/>
      <c r="DE93" s="866"/>
      <c r="DF93" s="867"/>
      <c r="DG93" s="865"/>
      <c r="DH93" s="866"/>
      <c r="DI93" s="866"/>
      <c r="DJ93" s="866"/>
      <c r="DK93" s="867"/>
      <c r="DL93" s="865"/>
      <c r="DM93" s="866"/>
      <c r="DN93" s="866"/>
      <c r="DO93" s="866"/>
      <c r="DP93" s="867"/>
      <c r="DQ93" s="865"/>
      <c r="DR93" s="866"/>
      <c r="DS93" s="866"/>
      <c r="DT93" s="866"/>
      <c r="DU93" s="867"/>
      <c r="DV93" s="862"/>
      <c r="DW93" s="863"/>
      <c r="DX93" s="863"/>
      <c r="DY93" s="863"/>
      <c r="DZ93" s="864"/>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62"/>
      <c r="BT94" s="863"/>
      <c r="BU94" s="863"/>
      <c r="BV94" s="863"/>
      <c r="BW94" s="863"/>
      <c r="BX94" s="863"/>
      <c r="BY94" s="863"/>
      <c r="BZ94" s="863"/>
      <c r="CA94" s="863"/>
      <c r="CB94" s="863"/>
      <c r="CC94" s="863"/>
      <c r="CD94" s="863"/>
      <c r="CE94" s="863"/>
      <c r="CF94" s="863"/>
      <c r="CG94" s="868"/>
      <c r="CH94" s="865"/>
      <c r="CI94" s="866"/>
      <c r="CJ94" s="866"/>
      <c r="CK94" s="866"/>
      <c r="CL94" s="867"/>
      <c r="CM94" s="865"/>
      <c r="CN94" s="866"/>
      <c r="CO94" s="866"/>
      <c r="CP94" s="866"/>
      <c r="CQ94" s="867"/>
      <c r="CR94" s="865"/>
      <c r="CS94" s="866"/>
      <c r="CT94" s="866"/>
      <c r="CU94" s="866"/>
      <c r="CV94" s="867"/>
      <c r="CW94" s="865"/>
      <c r="CX94" s="866"/>
      <c r="CY94" s="866"/>
      <c r="CZ94" s="866"/>
      <c r="DA94" s="867"/>
      <c r="DB94" s="865"/>
      <c r="DC94" s="866"/>
      <c r="DD94" s="866"/>
      <c r="DE94" s="866"/>
      <c r="DF94" s="867"/>
      <c r="DG94" s="865"/>
      <c r="DH94" s="866"/>
      <c r="DI94" s="866"/>
      <c r="DJ94" s="866"/>
      <c r="DK94" s="867"/>
      <c r="DL94" s="865"/>
      <c r="DM94" s="866"/>
      <c r="DN94" s="866"/>
      <c r="DO94" s="866"/>
      <c r="DP94" s="867"/>
      <c r="DQ94" s="865"/>
      <c r="DR94" s="866"/>
      <c r="DS94" s="866"/>
      <c r="DT94" s="866"/>
      <c r="DU94" s="867"/>
      <c r="DV94" s="862"/>
      <c r="DW94" s="863"/>
      <c r="DX94" s="863"/>
      <c r="DY94" s="863"/>
      <c r="DZ94" s="864"/>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62"/>
      <c r="BT95" s="863"/>
      <c r="BU95" s="863"/>
      <c r="BV95" s="863"/>
      <c r="BW95" s="863"/>
      <c r="BX95" s="863"/>
      <c r="BY95" s="863"/>
      <c r="BZ95" s="863"/>
      <c r="CA95" s="863"/>
      <c r="CB95" s="863"/>
      <c r="CC95" s="863"/>
      <c r="CD95" s="863"/>
      <c r="CE95" s="863"/>
      <c r="CF95" s="863"/>
      <c r="CG95" s="868"/>
      <c r="CH95" s="865"/>
      <c r="CI95" s="866"/>
      <c r="CJ95" s="866"/>
      <c r="CK95" s="866"/>
      <c r="CL95" s="867"/>
      <c r="CM95" s="865"/>
      <c r="CN95" s="866"/>
      <c r="CO95" s="866"/>
      <c r="CP95" s="866"/>
      <c r="CQ95" s="867"/>
      <c r="CR95" s="865"/>
      <c r="CS95" s="866"/>
      <c r="CT95" s="866"/>
      <c r="CU95" s="866"/>
      <c r="CV95" s="867"/>
      <c r="CW95" s="865"/>
      <c r="CX95" s="866"/>
      <c r="CY95" s="866"/>
      <c r="CZ95" s="866"/>
      <c r="DA95" s="867"/>
      <c r="DB95" s="865"/>
      <c r="DC95" s="866"/>
      <c r="DD95" s="866"/>
      <c r="DE95" s="866"/>
      <c r="DF95" s="867"/>
      <c r="DG95" s="865"/>
      <c r="DH95" s="866"/>
      <c r="DI95" s="866"/>
      <c r="DJ95" s="866"/>
      <c r="DK95" s="867"/>
      <c r="DL95" s="865"/>
      <c r="DM95" s="866"/>
      <c r="DN95" s="866"/>
      <c r="DO95" s="866"/>
      <c r="DP95" s="867"/>
      <c r="DQ95" s="865"/>
      <c r="DR95" s="866"/>
      <c r="DS95" s="866"/>
      <c r="DT95" s="866"/>
      <c r="DU95" s="867"/>
      <c r="DV95" s="862"/>
      <c r="DW95" s="863"/>
      <c r="DX95" s="863"/>
      <c r="DY95" s="863"/>
      <c r="DZ95" s="864"/>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62"/>
      <c r="BT96" s="863"/>
      <c r="BU96" s="863"/>
      <c r="BV96" s="863"/>
      <c r="BW96" s="863"/>
      <c r="BX96" s="863"/>
      <c r="BY96" s="863"/>
      <c r="BZ96" s="863"/>
      <c r="CA96" s="863"/>
      <c r="CB96" s="863"/>
      <c r="CC96" s="863"/>
      <c r="CD96" s="863"/>
      <c r="CE96" s="863"/>
      <c r="CF96" s="863"/>
      <c r="CG96" s="868"/>
      <c r="CH96" s="865"/>
      <c r="CI96" s="866"/>
      <c r="CJ96" s="866"/>
      <c r="CK96" s="866"/>
      <c r="CL96" s="867"/>
      <c r="CM96" s="865"/>
      <c r="CN96" s="866"/>
      <c r="CO96" s="866"/>
      <c r="CP96" s="866"/>
      <c r="CQ96" s="867"/>
      <c r="CR96" s="865"/>
      <c r="CS96" s="866"/>
      <c r="CT96" s="866"/>
      <c r="CU96" s="866"/>
      <c r="CV96" s="867"/>
      <c r="CW96" s="865"/>
      <c r="CX96" s="866"/>
      <c r="CY96" s="866"/>
      <c r="CZ96" s="866"/>
      <c r="DA96" s="867"/>
      <c r="DB96" s="865"/>
      <c r="DC96" s="866"/>
      <c r="DD96" s="866"/>
      <c r="DE96" s="866"/>
      <c r="DF96" s="867"/>
      <c r="DG96" s="865"/>
      <c r="DH96" s="866"/>
      <c r="DI96" s="866"/>
      <c r="DJ96" s="866"/>
      <c r="DK96" s="867"/>
      <c r="DL96" s="865"/>
      <c r="DM96" s="866"/>
      <c r="DN96" s="866"/>
      <c r="DO96" s="866"/>
      <c r="DP96" s="867"/>
      <c r="DQ96" s="865"/>
      <c r="DR96" s="866"/>
      <c r="DS96" s="866"/>
      <c r="DT96" s="866"/>
      <c r="DU96" s="867"/>
      <c r="DV96" s="862"/>
      <c r="DW96" s="863"/>
      <c r="DX96" s="863"/>
      <c r="DY96" s="863"/>
      <c r="DZ96" s="864"/>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62"/>
      <c r="BT97" s="863"/>
      <c r="BU97" s="863"/>
      <c r="BV97" s="863"/>
      <c r="BW97" s="863"/>
      <c r="BX97" s="863"/>
      <c r="BY97" s="863"/>
      <c r="BZ97" s="863"/>
      <c r="CA97" s="863"/>
      <c r="CB97" s="863"/>
      <c r="CC97" s="863"/>
      <c r="CD97" s="863"/>
      <c r="CE97" s="863"/>
      <c r="CF97" s="863"/>
      <c r="CG97" s="868"/>
      <c r="CH97" s="865"/>
      <c r="CI97" s="866"/>
      <c r="CJ97" s="866"/>
      <c r="CK97" s="866"/>
      <c r="CL97" s="867"/>
      <c r="CM97" s="865"/>
      <c r="CN97" s="866"/>
      <c r="CO97" s="866"/>
      <c r="CP97" s="866"/>
      <c r="CQ97" s="867"/>
      <c r="CR97" s="865"/>
      <c r="CS97" s="866"/>
      <c r="CT97" s="866"/>
      <c r="CU97" s="866"/>
      <c r="CV97" s="867"/>
      <c r="CW97" s="865"/>
      <c r="CX97" s="866"/>
      <c r="CY97" s="866"/>
      <c r="CZ97" s="866"/>
      <c r="DA97" s="867"/>
      <c r="DB97" s="865"/>
      <c r="DC97" s="866"/>
      <c r="DD97" s="866"/>
      <c r="DE97" s="866"/>
      <c r="DF97" s="867"/>
      <c r="DG97" s="865"/>
      <c r="DH97" s="866"/>
      <c r="DI97" s="866"/>
      <c r="DJ97" s="866"/>
      <c r="DK97" s="867"/>
      <c r="DL97" s="865"/>
      <c r="DM97" s="866"/>
      <c r="DN97" s="866"/>
      <c r="DO97" s="866"/>
      <c r="DP97" s="867"/>
      <c r="DQ97" s="865"/>
      <c r="DR97" s="866"/>
      <c r="DS97" s="866"/>
      <c r="DT97" s="866"/>
      <c r="DU97" s="867"/>
      <c r="DV97" s="862"/>
      <c r="DW97" s="863"/>
      <c r="DX97" s="863"/>
      <c r="DY97" s="863"/>
      <c r="DZ97" s="864"/>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62"/>
      <c r="BT98" s="863"/>
      <c r="BU98" s="863"/>
      <c r="BV98" s="863"/>
      <c r="BW98" s="863"/>
      <c r="BX98" s="863"/>
      <c r="BY98" s="863"/>
      <c r="BZ98" s="863"/>
      <c r="CA98" s="863"/>
      <c r="CB98" s="863"/>
      <c r="CC98" s="863"/>
      <c r="CD98" s="863"/>
      <c r="CE98" s="863"/>
      <c r="CF98" s="863"/>
      <c r="CG98" s="868"/>
      <c r="CH98" s="865"/>
      <c r="CI98" s="866"/>
      <c r="CJ98" s="866"/>
      <c r="CK98" s="866"/>
      <c r="CL98" s="867"/>
      <c r="CM98" s="865"/>
      <c r="CN98" s="866"/>
      <c r="CO98" s="866"/>
      <c r="CP98" s="866"/>
      <c r="CQ98" s="867"/>
      <c r="CR98" s="865"/>
      <c r="CS98" s="866"/>
      <c r="CT98" s="866"/>
      <c r="CU98" s="866"/>
      <c r="CV98" s="867"/>
      <c r="CW98" s="865"/>
      <c r="CX98" s="866"/>
      <c r="CY98" s="866"/>
      <c r="CZ98" s="866"/>
      <c r="DA98" s="867"/>
      <c r="DB98" s="865"/>
      <c r="DC98" s="866"/>
      <c r="DD98" s="866"/>
      <c r="DE98" s="866"/>
      <c r="DF98" s="867"/>
      <c r="DG98" s="865"/>
      <c r="DH98" s="866"/>
      <c r="DI98" s="866"/>
      <c r="DJ98" s="866"/>
      <c r="DK98" s="867"/>
      <c r="DL98" s="865"/>
      <c r="DM98" s="866"/>
      <c r="DN98" s="866"/>
      <c r="DO98" s="866"/>
      <c r="DP98" s="867"/>
      <c r="DQ98" s="865"/>
      <c r="DR98" s="866"/>
      <c r="DS98" s="866"/>
      <c r="DT98" s="866"/>
      <c r="DU98" s="867"/>
      <c r="DV98" s="862"/>
      <c r="DW98" s="863"/>
      <c r="DX98" s="863"/>
      <c r="DY98" s="863"/>
      <c r="DZ98" s="864"/>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62"/>
      <c r="BT99" s="863"/>
      <c r="BU99" s="863"/>
      <c r="BV99" s="863"/>
      <c r="BW99" s="863"/>
      <c r="BX99" s="863"/>
      <c r="BY99" s="863"/>
      <c r="BZ99" s="863"/>
      <c r="CA99" s="863"/>
      <c r="CB99" s="863"/>
      <c r="CC99" s="863"/>
      <c r="CD99" s="863"/>
      <c r="CE99" s="863"/>
      <c r="CF99" s="863"/>
      <c r="CG99" s="868"/>
      <c r="CH99" s="865"/>
      <c r="CI99" s="866"/>
      <c r="CJ99" s="866"/>
      <c r="CK99" s="866"/>
      <c r="CL99" s="867"/>
      <c r="CM99" s="865"/>
      <c r="CN99" s="866"/>
      <c r="CO99" s="866"/>
      <c r="CP99" s="866"/>
      <c r="CQ99" s="867"/>
      <c r="CR99" s="865"/>
      <c r="CS99" s="866"/>
      <c r="CT99" s="866"/>
      <c r="CU99" s="866"/>
      <c r="CV99" s="867"/>
      <c r="CW99" s="865"/>
      <c r="CX99" s="866"/>
      <c r="CY99" s="866"/>
      <c r="CZ99" s="866"/>
      <c r="DA99" s="867"/>
      <c r="DB99" s="865"/>
      <c r="DC99" s="866"/>
      <c r="DD99" s="866"/>
      <c r="DE99" s="866"/>
      <c r="DF99" s="867"/>
      <c r="DG99" s="865"/>
      <c r="DH99" s="866"/>
      <c r="DI99" s="866"/>
      <c r="DJ99" s="866"/>
      <c r="DK99" s="867"/>
      <c r="DL99" s="865"/>
      <c r="DM99" s="866"/>
      <c r="DN99" s="866"/>
      <c r="DO99" s="866"/>
      <c r="DP99" s="867"/>
      <c r="DQ99" s="865"/>
      <c r="DR99" s="866"/>
      <c r="DS99" s="866"/>
      <c r="DT99" s="866"/>
      <c r="DU99" s="867"/>
      <c r="DV99" s="862"/>
      <c r="DW99" s="863"/>
      <c r="DX99" s="863"/>
      <c r="DY99" s="863"/>
      <c r="DZ99" s="864"/>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62"/>
      <c r="BT100" s="863"/>
      <c r="BU100" s="863"/>
      <c r="BV100" s="863"/>
      <c r="BW100" s="863"/>
      <c r="BX100" s="863"/>
      <c r="BY100" s="863"/>
      <c r="BZ100" s="863"/>
      <c r="CA100" s="863"/>
      <c r="CB100" s="863"/>
      <c r="CC100" s="863"/>
      <c r="CD100" s="863"/>
      <c r="CE100" s="863"/>
      <c r="CF100" s="863"/>
      <c r="CG100" s="868"/>
      <c r="CH100" s="865"/>
      <c r="CI100" s="866"/>
      <c r="CJ100" s="866"/>
      <c r="CK100" s="866"/>
      <c r="CL100" s="867"/>
      <c r="CM100" s="865"/>
      <c r="CN100" s="866"/>
      <c r="CO100" s="866"/>
      <c r="CP100" s="866"/>
      <c r="CQ100" s="867"/>
      <c r="CR100" s="865"/>
      <c r="CS100" s="866"/>
      <c r="CT100" s="866"/>
      <c r="CU100" s="866"/>
      <c r="CV100" s="867"/>
      <c r="CW100" s="865"/>
      <c r="CX100" s="866"/>
      <c r="CY100" s="866"/>
      <c r="CZ100" s="866"/>
      <c r="DA100" s="867"/>
      <c r="DB100" s="865"/>
      <c r="DC100" s="866"/>
      <c r="DD100" s="866"/>
      <c r="DE100" s="866"/>
      <c r="DF100" s="867"/>
      <c r="DG100" s="865"/>
      <c r="DH100" s="866"/>
      <c r="DI100" s="866"/>
      <c r="DJ100" s="866"/>
      <c r="DK100" s="867"/>
      <c r="DL100" s="865"/>
      <c r="DM100" s="866"/>
      <c r="DN100" s="866"/>
      <c r="DO100" s="866"/>
      <c r="DP100" s="867"/>
      <c r="DQ100" s="865"/>
      <c r="DR100" s="866"/>
      <c r="DS100" s="866"/>
      <c r="DT100" s="866"/>
      <c r="DU100" s="867"/>
      <c r="DV100" s="862"/>
      <c r="DW100" s="863"/>
      <c r="DX100" s="863"/>
      <c r="DY100" s="863"/>
      <c r="DZ100" s="864"/>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62"/>
      <c r="BT101" s="863"/>
      <c r="BU101" s="863"/>
      <c r="BV101" s="863"/>
      <c r="BW101" s="863"/>
      <c r="BX101" s="863"/>
      <c r="BY101" s="863"/>
      <c r="BZ101" s="863"/>
      <c r="CA101" s="863"/>
      <c r="CB101" s="863"/>
      <c r="CC101" s="863"/>
      <c r="CD101" s="863"/>
      <c r="CE101" s="863"/>
      <c r="CF101" s="863"/>
      <c r="CG101" s="868"/>
      <c r="CH101" s="865"/>
      <c r="CI101" s="866"/>
      <c r="CJ101" s="866"/>
      <c r="CK101" s="866"/>
      <c r="CL101" s="867"/>
      <c r="CM101" s="865"/>
      <c r="CN101" s="866"/>
      <c r="CO101" s="866"/>
      <c r="CP101" s="866"/>
      <c r="CQ101" s="867"/>
      <c r="CR101" s="865"/>
      <c r="CS101" s="866"/>
      <c r="CT101" s="866"/>
      <c r="CU101" s="866"/>
      <c r="CV101" s="867"/>
      <c r="CW101" s="865"/>
      <c r="CX101" s="866"/>
      <c r="CY101" s="866"/>
      <c r="CZ101" s="866"/>
      <c r="DA101" s="867"/>
      <c r="DB101" s="865"/>
      <c r="DC101" s="866"/>
      <c r="DD101" s="866"/>
      <c r="DE101" s="866"/>
      <c r="DF101" s="867"/>
      <c r="DG101" s="865"/>
      <c r="DH101" s="866"/>
      <c r="DI101" s="866"/>
      <c r="DJ101" s="866"/>
      <c r="DK101" s="867"/>
      <c r="DL101" s="865"/>
      <c r="DM101" s="866"/>
      <c r="DN101" s="866"/>
      <c r="DO101" s="866"/>
      <c r="DP101" s="867"/>
      <c r="DQ101" s="865"/>
      <c r="DR101" s="866"/>
      <c r="DS101" s="866"/>
      <c r="DT101" s="866"/>
      <c r="DU101" s="867"/>
      <c r="DV101" s="862"/>
      <c r="DW101" s="863"/>
      <c r="DX101" s="863"/>
      <c r="DY101" s="863"/>
      <c r="DZ101" s="864"/>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376</v>
      </c>
      <c r="BR102" s="789" t="s">
        <v>405</v>
      </c>
      <c r="BS102" s="790"/>
      <c r="BT102" s="790"/>
      <c r="BU102" s="790"/>
      <c r="BV102" s="790"/>
      <c r="BW102" s="790"/>
      <c r="BX102" s="790"/>
      <c r="BY102" s="790"/>
      <c r="BZ102" s="790"/>
      <c r="CA102" s="790"/>
      <c r="CB102" s="790"/>
      <c r="CC102" s="790"/>
      <c r="CD102" s="790"/>
      <c r="CE102" s="790"/>
      <c r="CF102" s="790"/>
      <c r="CG102" s="791"/>
      <c r="CH102" s="890"/>
      <c r="CI102" s="891"/>
      <c r="CJ102" s="891"/>
      <c r="CK102" s="891"/>
      <c r="CL102" s="892"/>
      <c r="CM102" s="890"/>
      <c r="CN102" s="891"/>
      <c r="CO102" s="891"/>
      <c r="CP102" s="891"/>
      <c r="CQ102" s="892"/>
      <c r="CR102" s="893">
        <v>215</v>
      </c>
      <c r="CS102" s="850"/>
      <c r="CT102" s="850"/>
      <c r="CU102" s="850"/>
      <c r="CV102" s="894"/>
      <c r="CW102" s="893">
        <v>64</v>
      </c>
      <c r="CX102" s="850"/>
      <c r="CY102" s="850"/>
      <c r="CZ102" s="850"/>
      <c r="DA102" s="894"/>
      <c r="DB102" s="893" t="s">
        <v>571</v>
      </c>
      <c r="DC102" s="850"/>
      <c r="DD102" s="850"/>
      <c r="DE102" s="850"/>
      <c r="DF102" s="894"/>
      <c r="DG102" s="893" t="s">
        <v>570</v>
      </c>
      <c r="DH102" s="850"/>
      <c r="DI102" s="850"/>
      <c r="DJ102" s="850"/>
      <c r="DK102" s="894"/>
      <c r="DL102" s="893">
        <v>0</v>
      </c>
      <c r="DM102" s="850"/>
      <c r="DN102" s="850"/>
      <c r="DO102" s="850"/>
      <c r="DP102" s="894"/>
      <c r="DQ102" s="893">
        <v>0</v>
      </c>
      <c r="DR102" s="850"/>
      <c r="DS102" s="850"/>
      <c r="DT102" s="850"/>
      <c r="DU102" s="894"/>
      <c r="DV102" s="893"/>
      <c r="DW102" s="850"/>
      <c r="DX102" s="850"/>
      <c r="DY102" s="850"/>
      <c r="DZ102" s="894"/>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7" t="s">
        <v>406</v>
      </c>
      <c r="BR103" s="917"/>
      <c r="BS103" s="917"/>
      <c r="BT103" s="917"/>
      <c r="BU103" s="917"/>
      <c r="BV103" s="917"/>
      <c r="BW103" s="917"/>
      <c r="BX103" s="917"/>
      <c r="BY103" s="917"/>
      <c r="BZ103" s="917"/>
      <c r="CA103" s="917"/>
      <c r="CB103" s="917"/>
      <c r="CC103" s="917"/>
      <c r="CD103" s="917"/>
      <c r="CE103" s="917"/>
      <c r="CF103" s="917"/>
      <c r="CG103" s="917"/>
      <c r="CH103" s="917"/>
      <c r="CI103" s="917"/>
      <c r="CJ103" s="917"/>
      <c r="CK103" s="917"/>
      <c r="CL103" s="917"/>
      <c r="CM103" s="917"/>
      <c r="CN103" s="917"/>
      <c r="CO103" s="917"/>
      <c r="CP103" s="917"/>
      <c r="CQ103" s="917"/>
      <c r="CR103" s="917"/>
      <c r="CS103" s="917"/>
      <c r="CT103" s="917"/>
      <c r="CU103" s="917"/>
      <c r="CV103" s="917"/>
      <c r="CW103" s="917"/>
      <c r="CX103" s="917"/>
      <c r="CY103" s="917"/>
      <c r="CZ103" s="917"/>
      <c r="DA103" s="917"/>
      <c r="DB103" s="917"/>
      <c r="DC103" s="917"/>
      <c r="DD103" s="917"/>
      <c r="DE103" s="917"/>
      <c r="DF103" s="917"/>
      <c r="DG103" s="917"/>
      <c r="DH103" s="917"/>
      <c r="DI103" s="917"/>
      <c r="DJ103" s="917"/>
      <c r="DK103" s="917"/>
      <c r="DL103" s="917"/>
      <c r="DM103" s="917"/>
      <c r="DN103" s="917"/>
      <c r="DO103" s="917"/>
      <c r="DP103" s="917"/>
      <c r="DQ103" s="917"/>
      <c r="DR103" s="917"/>
      <c r="DS103" s="917"/>
      <c r="DT103" s="917"/>
      <c r="DU103" s="917"/>
      <c r="DV103" s="917"/>
      <c r="DW103" s="917"/>
      <c r="DX103" s="917"/>
      <c r="DY103" s="917"/>
      <c r="DZ103" s="917"/>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8" t="s">
        <v>407</v>
      </c>
      <c r="BR104" s="918"/>
      <c r="BS104" s="918"/>
      <c r="BT104" s="918"/>
      <c r="BU104" s="918"/>
      <c r="BV104" s="918"/>
      <c r="BW104" s="918"/>
      <c r="BX104" s="918"/>
      <c r="BY104" s="918"/>
      <c r="BZ104" s="918"/>
      <c r="CA104" s="918"/>
      <c r="CB104" s="918"/>
      <c r="CC104" s="918"/>
      <c r="CD104" s="918"/>
      <c r="CE104" s="918"/>
      <c r="CF104" s="918"/>
      <c r="CG104" s="918"/>
      <c r="CH104" s="918"/>
      <c r="CI104" s="918"/>
      <c r="CJ104" s="918"/>
      <c r="CK104" s="918"/>
      <c r="CL104" s="918"/>
      <c r="CM104" s="918"/>
      <c r="CN104" s="918"/>
      <c r="CO104" s="918"/>
      <c r="CP104" s="918"/>
      <c r="CQ104" s="918"/>
      <c r="CR104" s="918"/>
      <c r="CS104" s="918"/>
      <c r="CT104" s="918"/>
      <c r="CU104" s="918"/>
      <c r="CV104" s="918"/>
      <c r="CW104" s="918"/>
      <c r="CX104" s="918"/>
      <c r="CY104" s="918"/>
      <c r="CZ104" s="918"/>
      <c r="DA104" s="918"/>
      <c r="DB104" s="918"/>
      <c r="DC104" s="918"/>
      <c r="DD104" s="918"/>
      <c r="DE104" s="918"/>
      <c r="DF104" s="918"/>
      <c r="DG104" s="918"/>
      <c r="DH104" s="918"/>
      <c r="DI104" s="918"/>
      <c r="DJ104" s="918"/>
      <c r="DK104" s="918"/>
      <c r="DL104" s="918"/>
      <c r="DM104" s="918"/>
      <c r="DN104" s="918"/>
      <c r="DO104" s="918"/>
      <c r="DP104" s="918"/>
      <c r="DQ104" s="918"/>
      <c r="DR104" s="918"/>
      <c r="DS104" s="918"/>
      <c r="DT104" s="918"/>
      <c r="DU104" s="918"/>
      <c r="DV104" s="918"/>
      <c r="DW104" s="918"/>
      <c r="DX104" s="918"/>
      <c r="DY104" s="918"/>
      <c r="DZ104" s="918"/>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408</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409</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19" t="s">
        <v>410</v>
      </c>
      <c r="B108" s="920"/>
      <c r="C108" s="920"/>
      <c r="D108" s="920"/>
      <c r="E108" s="920"/>
      <c r="F108" s="920"/>
      <c r="G108" s="920"/>
      <c r="H108" s="920"/>
      <c r="I108" s="920"/>
      <c r="J108" s="920"/>
      <c r="K108" s="920"/>
      <c r="L108" s="920"/>
      <c r="M108" s="920"/>
      <c r="N108" s="920"/>
      <c r="O108" s="920"/>
      <c r="P108" s="920"/>
      <c r="Q108" s="920"/>
      <c r="R108" s="920"/>
      <c r="S108" s="920"/>
      <c r="T108" s="920"/>
      <c r="U108" s="920"/>
      <c r="V108" s="920"/>
      <c r="W108" s="920"/>
      <c r="X108" s="920"/>
      <c r="Y108" s="920"/>
      <c r="Z108" s="920"/>
      <c r="AA108" s="920"/>
      <c r="AB108" s="920"/>
      <c r="AC108" s="920"/>
      <c r="AD108" s="920"/>
      <c r="AE108" s="920"/>
      <c r="AF108" s="920"/>
      <c r="AG108" s="920"/>
      <c r="AH108" s="920"/>
      <c r="AI108" s="920"/>
      <c r="AJ108" s="920"/>
      <c r="AK108" s="920"/>
      <c r="AL108" s="920"/>
      <c r="AM108" s="920"/>
      <c r="AN108" s="920"/>
      <c r="AO108" s="920"/>
      <c r="AP108" s="920"/>
      <c r="AQ108" s="920"/>
      <c r="AR108" s="920"/>
      <c r="AS108" s="920"/>
      <c r="AT108" s="921"/>
      <c r="AU108" s="919" t="s">
        <v>411</v>
      </c>
      <c r="AV108" s="920"/>
      <c r="AW108" s="920"/>
      <c r="AX108" s="920"/>
      <c r="AY108" s="920"/>
      <c r="AZ108" s="920"/>
      <c r="BA108" s="920"/>
      <c r="BB108" s="920"/>
      <c r="BC108" s="920"/>
      <c r="BD108" s="920"/>
      <c r="BE108" s="920"/>
      <c r="BF108" s="920"/>
      <c r="BG108" s="920"/>
      <c r="BH108" s="920"/>
      <c r="BI108" s="920"/>
      <c r="BJ108" s="920"/>
      <c r="BK108" s="920"/>
      <c r="BL108" s="920"/>
      <c r="BM108" s="920"/>
      <c r="BN108" s="920"/>
      <c r="BO108" s="920"/>
      <c r="BP108" s="920"/>
      <c r="BQ108" s="920"/>
      <c r="BR108" s="920"/>
      <c r="BS108" s="920"/>
      <c r="BT108" s="920"/>
      <c r="BU108" s="920"/>
      <c r="BV108" s="920"/>
      <c r="BW108" s="920"/>
      <c r="BX108" s="920"/>
      <c r="BY108" s="920"/>
      <c r="BZ108" s="920"/>
      <c r="CA108" s="920"/>
      <c r="CB108" s="920"/>
      <c r="CC108" s="920"/>
      <c r="CD108" s="920"/>
      <c r="CE108" s="920"/>
      <c r="CF108" s="920"/>
      <c r="CG108" s="920"/>
      <c r="CH108" s="920"/>
      <c r="CI108" s="920"/>
      <c r="CJ108" s="920"/>
      <c r="CK108" s="920"/>
      <c r="CL108" s="920"/>
      <c r="CM108" s="920"/>
      <c r="CN108" s="920"/>
      <c r="CO108" s="920"/>
      <c r="CP108" s="920"/>
      <c r="CQ108" s="920"/>
      <c r="CR108" s="920"/>
      <c r="CS108" s="920"/>
      <c r="CT108" s="920"/>
      <c r="CU108" s="920"/>
      <c r="CV108" s="920"/>
      <c r="CW108" s="920"/>
      <c r="CX108" s="920"/>
      <c r="CY108" s="920"/>
      <c r="CZ108" s="920"/>
      <c r="DA108" s="920"/>
      <c r="DB108" s="920"/>
      <c r="DC108" s="920"/>
      <c r="DD108" s="920"/>
      <c r="DE108" s="920"/>
      <c r="DF108" s="920"/>
      <c r="DG108" s="920"/>
      <c r="DH108" s="920"/>
      <c r="DI108" s="920"/>
      <c r="DJ108" s="920"/>
      <c r="DK108" s="920"/>
      <c r="DL108" s="920"/>
      <c r="DM108" s="920"/>
      <c r="DN108" s="920"/>
      <c r="DO108" s="920"/>
      <c r="DP108" s="920"/>
      <c r="DQ108" s="920"/>
      <c r="DR108" s="920"/>
      <c r="DS108" s="920"/>
      <c r="DT108" s="920"/>
      <c r="DU108" s="920"/>
      <c r="DV108" s="920"/>
      <c r="DW108" s="920"/>
      <c r="DX108" s="920"/>
      <c r="DY108" s="920"/>
      <c r="DZ108" s="921"/>
    </row>
    <row r="109" spans="1:131" s="218" customFormat="1" ht="26.25" customHeight="1" x14ac:dyDescent="0.2">
      <c r="A109" s="915" t="s">
        <v>412</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5" t="s">
        <v>413</v>
      </c>
      <c r="AB109" s="896"/>
      <c r="AC109" s="896"/>
      <c r="AD109" s="896"/>
      <c r="AE109" s="897"/>
      <c r="AF109" s="895" t="s">
        <v>414</v>
      </c>
      <c r="AG109" s="896"/>
      <c r="AH109" s="896"/>
      <c r="AI109" s="896"/>
      <c r="AJ109" s="897"/>
      <c r="AK109" s="895" t="s">
        <v>294</v>
      </c>
      <c r="AL109" s="896"/>
      <c r="AM109" s="896"/>
      <c r="AN109" s="896"/>
      <c r="AO109" s="897"/>
      <c r="AP109" s="895" t="s">
        <v>415</v>
      </c>
      <c r="AQ109" s="896"/>
      <c r="AR109" s="896"/>
      <c r="AS109" s="896"/>
      <c r="AT109" s="898"/>
      <c r="AU109" s="915" t="s">
        <v>412</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5" t="s">
        <v>413</v>
      </c>
      <c r="BR109" s="896"/>
      <c r="BS109" s="896"/>
      <c r="BT109" s="896"/>
      <c r="BU109" s="897"/>
      <c r="BV109" s="895" t="s">
        <v>414</v>
      </c>
      <c r="BW109" s="896"/>
      <c r="BX109" s="896"/>
      <c r="BY109" s="896"/>
      <c r="BZ109" s="897"/>
      <c r="CA109" s="895" t="s">
        <v>294</v>
      </c>
      <c r="CB109" s="896"/>
      <c r="CC109" s="896"/>
      <c r="CD109" s="896"/>
      <c r="CE109" s="897"/>
      <c r="CF109" s="916" t="s">
        <v>415</v>
      </c>
      <c r="CG109" s="916"/>
      <c r="CH109" s="916"/>
      <c r="CI109" s="916"/>
      <c r="CJ109" s="916"/>
      <c r="CK109" s="895" t="s">
        <v>416</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5" t="s">
        <v>413</v>
      </c>
      <c r="DH109" s="896"/>
      <c r="DI109" s="896"/>
      <c r="DJ109" s="896"/>
      <c r="DK109" s="897"/>
      <c r="DL109" s="895" t="s">
        <v>414</v>
      </c>
      <c r="DM109" s="896"/>
      <c r="DN109" s="896"/>
      <c r="DO109" s="896"/>
      <c r="DP109" s="897"/>
      <c r="DQ109" s="895" t="s">
        <v>294</v>
      </c>
      <c r="DR109" s="896"/>
      <c r="DS109" s="896"/>
      <c r="DT109" s="896"/>
      <c r="DU109" s="897"/>
      <c r="DV109" s="895" t="s">
        <v>415</v>
      </c>
      <c r="DW109" s="896"/>
      <c r="DX109" s="896"/>
      <c r="DY109" s="896"/>
      <c r="DZ109" s="898"/>
    </row>
    <row r="110" spans="1:131" s="218" customFormat="1" ht="26.25" customHeight="1" x14ac:dyDescent="0.2">
      <c r="A110" s="899" t="s">
        <v>417</v>
      </c>
      <c r="B110" s="900"/>
      <c r="C110" s="900"/>
      <c r="D110" s="900"/>
      <c r="E110" s="900"/>
      <c r="F110" s="900"/>
      <c r="G110" s="900"/>
      <c r="H110" s="900"/>
      <c r="I110" s="900"/>
      <c r="J110" s="900"/>
      <c r="K110" s="900"/>
      <c r="L110" s="900"/>
      <c r="M110" s="900"/>
      <c r="N110" s="900"/>
      <c r="O110" s="900"/>
      <c r="P110" s="900"/>
      <c r="Q110" s="900"/>
      <c r="R110" s="900"/>
      <c r="S110" s="900"/>
      <c r="T110" s="900"/>
      <c r="U110" s="900"/>
      <c r="V110" s="900"/>
      <c r="W110" s="900"/>
      <c r="X110" s="900"/>
      <c r="Y110" s="900"/>
      <c r="Z110" s="901"/>
      <c r="AA110" s="902">
        <v>3338690</v>
      </c>
      <c r="AB110" s="903"/>
      <c r="AC110" s="903"/>
      <c r="AD110" s="903"/>
      <c r="AE110" s="904"/>
      <c r="AF110" s="905">
        <v>3453286</v>
      </c>
      <c r="AG110" s="903"/>
      <c r="AH110" s="903"/>
      <c r="AI110" s="903"/>
      <c r="AJ110" s="904"/>
      <c r="AK110" s="905">
        <v>3545889</v>
      </c>
      <c r="AL110" s="903"/>
      <c r="AM110" s="903"/>
      <c r="AN110" s="903"/>
      <c r="AO110" s="904"/>
      <c r="AP110" s="906">
        <v>18.899999999999999</v>
      </c>
      <c r="AQ110" s="907"/>
      <c r="AR110" s="907"/>
      <c r="AS110" s="907"/>
      <c r="AT110" s="908"/>
      <c r="AU110" s="909" t="s">
        <v>69</v>
      </c>
      <c r="AV110" s="910"/>
      <c r="AW110" s="910"/>
      <c r="AX110" s="910"/>
      <c r="AY110" s="910"/>
      <c r="AZ110" s="931" t="s">
        <v>418</v>
      </c>
      <c r="BA110" s="900"/>
      <c r="BB110" s="900"/>
      <c r="BC110" s="900"/>
      <c r="BD110" s="900"/>
      <c r="BE110" s="900"/>
      <c r="BF110" s="900"/>
      <c r="BG110" s="900"/>
      <c r="BH110" s="900"/>
      <c r="BI110" s="900"/>
      <c r="BJ110" s="900"/>
      <c r="BK110" s="900"/>
      <c r="BL110" s="900"/>
      <c r="BM110" s="900"/>
      <c r="BN110" s="900"/>
      <c r="BO110" s="900"/>
      <c r="BP110" s="901"/>
      <c r="BQ110" s="932">
        <v>32311681</v>
      </c>
      <c r="BR110" s="933"/>
      <c r="BS110" s="933"/>
      <c r="BT110" s="933"/>
      <c r="BU110" s="933"/>
      <c r="BV110" s="933">
        <v>30463905</v>
      </c>
      <c r="BW110" s="933"/>
      <c r="BX110" s="933"/>
      <c r="BY110" s="933"/>
      <c r="BZ110" s="933"/>
      <c r="CA110" s="933">
        <v>29712816</v>
      </c>
      <c r="CB110" s="933"/>
      <c r="CC110" s="933"/>
      <c r="CD110" s="933"/>
      <c r="CE110" s="933"/>
      <c r="CF110" s="946">
        <v>158</v>
      </c>
      <c r="CG110" s="947"/>
      <c r="CH110" s="947"/>
      <c r="CI110" s="947"/>
      <c r="CJ110" s="947"/>
      <c r="CK110" s="948" t="s">
        <v>419</v>
      </c>
      <c r="CL110" s="949"/>
      <c r="CM110" s="931" t="s">
        <v>420</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932" t="s">
        <v>122</v>
      </c>
      <c r="DH110" s="933"/>
      <c r="DI110" s="933"/>
      <c r="DJ110" s="933"/>
      <c r="DK110" s="933"/>
      <c r="DL110" s="933" t="s">
        <v>122</v>
      </c>
      <c r="DM110" s="933"/>
      <c r="DN110" s="933"/>
      <c r="DO110" s="933"/>
      <c r="DP110" s="933"/>
      <c r="DQ110" s="933" t="s">
        <v>122</v>
      </c>
      <c r="DR110" s="933"/>
      <c r="DS110" s="933"/>
      <c r="DT110" s="933"/>
      <c r="DU110" s="933"/>
      <c r="DV110" s="934" t="s">
        <v>122</v>
      </c>
      <c r="DW110" s="934"/>
      <c r="DX110" s="934"/>
      <c r="DY110" s="934"/>
      <c r="DZ110" s="935"/>
    </row>
    <row r="111" spans="1:131" s="218" customFormat="1" ht="26.25" customHeight="1" x14ac:dyDescent="0.2">
      <c r="A111" s="936" t="s">
        <v>421</v>
      </c>
      <c r="B111" s="937"/>
      <c r="C111" s="937"/>
      <c r="D111" s="937"/>
      <c r="E111" s="937"/>
      <c r="F111" s="937"/>
      <c r="G111" s="937"/>
      <c r="H111" s="937"/>
      <c r="I111" s="937"/>
      <c r="J111" s="937"/>
      <c r="K111" s="937"/>
      <c r="L111" s="937"/>
      <c r="M111" s="937"/>
      <c r="N111" s="937"/>
      <c r="O111" s="937"/>
      <c r="P111" s="937"/>
      <c r="Q111" s="937"/>
      <c r="R111" s="937"/>
      <c r="S111" s="937"/>
      <c r="T111" s="937"/>
      <c r="U111" s="937"/>
      <c r="V111" s="937"/>
      <c r="W111" s="937"/>
      <c r="X111" s="937"/>
      <c r="Y111" s="937"/>
      <c r="Z111" s="938"/>
      <c r="AA111" s="939" t="s">
        <v>122</v>
      </c>
      <c r="AB111" s="940"/>
      <c r="AC111" s="940"/>
      <c r="AD111" s="940"/>
      <c r="AE111" s="941"/>
      <c r="AF111" s="942" t="s">
        <v>122</v>
      </c>
      <c r="AG111" s="940"/>
      <c r="AH111" s="940"/>
      <c r="AI111" s="940"/>
      <c r="AJ111" s="941"/>
      <c r="AK111" s="942" t="s">
        <v>122</v>
      </c>
      <c r="AL111" s="940"/>
      <c r="AM111" s="940"/>
      <c r="AN111" s="940"/>
      <c r="AO111" s="941"/>
      <c r="AP111" s="943" t="s">
        <v>122</v>
      </c>
      <c r="AQ111" s="944"/>
      <c r="AR111" s="944"/>
      <c r="AS111" s="944"/>
      <c r="AT111" s="945"/>
      <c r="AU111" s="911"/>
      <c r="AV111" s="912"/>
      <c r="AW111" s="912"/>
      <c r="AX111" s="912"/>
      <c r="AY111" s="912"/>
      <c r="AZ111" s="924" t="s">
        <v>422</v>
      </c>
      <c r="BA111" s="925"/>
      <c r="BB111" s="925"/>
      <c r="BC111" s="925"/>
      <c r="BD111" s="925"/>
      <c r="BE111" s="925"/>
      <c r="BF111" s="925"/>
      <c r="BG111" s="925"/>
      <c r="BH111" s="925"/>
      <c r="BI111" s="925"/>
      <c r="BJ111" s="925"/>
      <c r="BK111" s="925"/>
      <c r="BL111" s="925"/>
      <c r="BM111" s="925"/>
      <c r="BN111" s="925"/>
      <c r="BO111" s="925"/>
      <c r="BP111" s="926"/>
      <c r="BQ111" s="927" t="s">
        <v>122</v>
      </c>
      <c r="BR111" s="928"/>
      <c r="BS111" s="928"/>
      <c r="BT111" s="928"/>
      <c r="BU111" s="928"/>
      <c r="BV111" s="928" t="s">
        <v>122</v>
      </c>
      <c r="BW111" s="928"/>
      <c r="BX111" s="928"/>
      <c r="BY111" s="928"/>
      <c r="BZ111" s="928"/>
      <c r="CA111" s="928" t="s">
        <v>122</v>
      </c>
      <c r="CB111" s="928"/>
      <c r="CC111" s="928"/>
      <c r="CD111" s="928"/>
      <c r="CE111" s="928"/>
      <c r="CF111" s="922" t="s">
        <v>122</v>
      </c>
      <c r="CG111" s="923"/>
      <c r="CH111" s="923"/>
      <c r="CI111" s="923"/>
      <c r="CJ111" s="923"/>
      <c r="CK111" s="950"/>
      <c r="CL111" s="951"/>
      <c r="CM111" s="924" t="s">
        <v>423</v>
      </c>
      <c r="CN111" s="925"/>
      <c r="CO111" s="925"/>
      <c r="CP111" s="925"/>
      <c r="CQ111" s="925"/>
      <c r="CR111" s="925"/>
      <c r="CS111" s="925"/>
      <c r="CT111" s="925"/>
      <c r="CU111" s="925"/>
      <c r="CV111" s="925"/>
      <c r="CW111" s="925"/>
      <c r="CX111" s="925"/>
      <c r="CY111" s="925"/>
      <c r="CZ111" s="925"/>
      <c r="DA111" s="925"/>
      <c r="DB111" s="925"/>
      <c r="DC111" s="925"/>
      <c r="DD111" s="925"/>
      <c r="DE111" s="925"/>
      <c r="DF111" s="926"/>
      <c r="DG111" s="927" t="s">
        <v>122</v>
      </c>
      <c r="DH111" s="928"/>
      <c r="DI111" s="928"/>
      <c r="DJ111" s="928"/>
      <c r="DK111" s="928"/>
      <c r="DL111" s="928" t="s">
        <v>122</v>
      </c>
      <c r="DM111" s="928"/>
      <c r="DN111" s="928"/>
      <c r="DO111" s="928"/>
      <c r="DP111" s="928"/>
      <c r="DQ111" s="928" t="s">
        <v>122</v>
      </c>
      <c r="DR111" s="928"/>
      <c r="DS111" s="928"/>
      <c r="DT111" s="928"/>
      <c r="DU111" s="928"/>
      <c r="DV111" s="929" t="s">
        <v>122</v>
      </c>
      <c r="DW111" s="929"/>
      <c r="DX111" s="929"/>
      <c r="DY111" s="929"/>
      <c r="DZ111" s="930"/>
    </row>
    <row r="112" spans="1:131" s="218" customFormat="1" ht="26.25" customHeight="1" x14ac:dyDescent="0.2">
      <c r="A112" s="954" t="s">
        <v>424</v>
      </c>
      <c r="B112" s="955"/>
      <c r="C112" s="925" t="s">
        <v>425</v>
      </c>
      <c r="D112" s="925"/>
      <c r="E112" s="925"/>
      <c r="F112" s="925"/>
      <c r="G112" s="925"/>
      <c r="H112" s="925"/>
      <c r="I112" s="925"/>
      <c r="J112" s="925"/>
      <c r="K112" s="925"/>
      <c r="L112" s="925"/>
      <c r="M112" s="925"/>
      <c r="N112" s="925"/>
      <c r="O112" s="925"/>
      <c r="P112" s="925"/>
      <c r="Q112" s="925"/>
      <c r="R112" s="925"/>
      <c r="S112" s="925"/>
      <c r="T112" s="925"/>
      <c r="U112" s="925"/>
      <c r="V112" s="925"/>
      <c r="W112" s="925"/>
      <c r="X112" s="925"/>
      <c r="Y112" s="925"/>
      <c r="Z112" s="926"/>
      <c r="AA112" s="960" t="s">
        <v>122</v>
      </c>
      <c r="AB112" s="961"/>
      <c r="AC112" s="961"/>
      <c r="AD112" s="961"/>
      <c r="AE112" s="962"/>
      <c r="AF112" s="963" t="s">
        <v>122</v>
      </c>
      <c r="AG112" s="961"/>
      <c r="AH112" s="961"/>
      <c r="AI112" s="961"/>
      <c r="AJ112" s="962"/>
      <c r="AK112" s="963" t="s">
        <v>122</v>
      </c>
      <c r="AL112" s="961"/>
      <c r="AM112" s="961"/>
      <c r="AN112" s="961"/>
      <c r="AO112" s="962"/>
      <c r="AP112" s="964" t="s">
        <v>122</v>
      </c>
      <c r="AQ112" s="965"/>
      <c r="AR112" s="965"/>
      <c r="AS112" s="965"/>
      <c r="AT112" s="966"/>
      <c r="AU112" s="911"/>
      <c r="AV112" s="912"/>
      <c r="AW112" s="912"/>
      <c r="AX112" s="912"/>
      <c r="AY112" s="912"/>
      <c r="AZ112" s="924" t="s">
        <v>426</v>
      </c>
      <c r="BA112" s="925"/>
      <c r="BB112" s="925"/>
      <c r="BC112" s="925"/>
      <c r="BD112" s="925"/>
      <c r="BE112" s="925"/>
      <c r="BF112" s="925"/>
      <c r="BG112" s="925"/>
      <c r="BH112" s="925"/>
      <c r="BI112" s="925"/>
      <c r="BJ112" s="925"/>
      <c r="BK112" s="925"/>
      <c r="BL112" s="925"/>
      <c r="BM112" s="925"/>
      <c r="BN112" s="925"/>
      <c r="BO112" s="925"/>
      <c r="BP112" s="926"/>
      <c r="BQ112" s="927">
        <v>16226728</v>
      </c>
      <c r="BR112" s="928"/>
      <c r="BS112" s="928"/>
      <c r="BT112" s="928"/>
      <c r="BU112" s="928"/>
      <c r="BV112" s="928">
        <v>15462253</v>
      </c>
      <c r="BW112" s="928"/>
      <c r="BX112" s="928"/>
      <c r="BY112" s="928"/>
      <c r="BZ112" s="928"/>
      <c r="CA112" s="928">
        <v>15667576</v>
      </c>
      <c r="CB112" s="928"/>
      <c r="CC112" s="928"/>
      <c r="CD112" s="928"/>
      <c r="CE112" s="928"/>
      <c r="CF112" s="922">
        <v>83.3</v>
      </c>
      <c r="CG112" s="923"/>
      <c r="CH112" s="923"/>
      <c r="CI112" s="923"/>
      <c r="CJ112" s="923"/>
      <c r="CK112" s="950"/>
      <c r="CL112" s="951"/>
      <c r="CM112" s="924" t="s">
        <v>427</v>
      </c>
      <c r="CN112" s="925"/>
      <c r="CO112" s="925"/>
      <c r="CP112" s="925"/>
      <c r="CQ112" s="925"/>
      <c r="CR112" s="925"/>
      <c r="CS112" s="925"/>
      <c r="CT112" s="925"/>
      <c r="CU112" s="925"/>
      <c r="CV112" s="925"/>
      <c r="CW112" s="925"/>
      <c r="CX112" s="925"/>
      <c r="CY112" s="925"/>
      <c r="CZ112" s="925"/>
      <c r="DA112" s="925"/>
      <c r="DB112" s="925"/>
      <c r="DC112" s="925"/>
      <c r="DD112" s="925"/>
      <c r="DE112" s="925"/>
      <c r="DF112" s="926"/>
      <c r="DG112" s="927" t="s">
        <v>122</v>
      </c>
      <c r="DH112" s="928"/>
      <c r="DI112" s="928"/>
      <c r="DJ112" s="928"/>
      <c r="DK112" s="928"/>
      <c r="DL112" s="928" t="s">
        <v>122</v>
      </c>
      <c r="DM112" s="928"/>
      <c r="DN112" s="928"/>
      <c r="DO112" s="928"/>
      <c r="DP112" s="928"/>
      <c r="DQ112" s="928" t="s">
        <v>122</v>
      </c>
      <c r="DR112" s="928"/>
      <c r="DS112" s="928"/>
      <c r="DT112" s="928"/>
      <c r="DU112" s="928"/>
      <c r="DV112" s="929" t="s">
        <v>122</v>
      </c>
      <c r="DW112" s="929"/>
      <c r="DX112" s="929"/>
      <c r="DY112" s="929"/>
      <c r="DZ112" s="930"/>
    </row>
    <row r="113" spans="1:130" s="218" customFormat="1" ht="26.25" customHeight="1" x14ac:dyDescent="0.2">
      <c r="A113" s="956"/>
      <c r="B113" s="957"/>
      <c r="C113" s="925" t="s">
        <v>428</v>
      </c>
      <c r="D113" s="925"/>
      <c r="E113" s="925"/>
      <c r="F113" s="925"/>
      <c r="G113" s="925"/>
      <c r="H113" s="925"/>
      <c r="I113" s="925"/>
      <c r="J113" s="925"/>
      <c r="K113" s="925"/>
      <c r="L113" s="925"/>
      <c r="M113" s="925"/>
      <c r="N113" s="925"/>
      <c r="O113" s="925"/>
      <c r="P113" s="925"/>
      <c r="Q113" s="925"/>
      <c r="R113" s="925"/>
      <c r="S113" s="925"/>
      <c r="T113" s="925"/>
      <c r="U113" s="925"/>
      <c r="V113" s="925"/>
      <c r="W113" s="925"/>
      <c r="X113" s="925"/>
      <c r="Y113" s="925"/>
      <c r="Z113" s="926"/>
      <c r="AA113" s="939">
        <v>1033897</v>
      </c>
      <c r="AB113" s="940"/>
      <c r="AC113" s="940"/>
      <c r="AD113" s="940"/>
      <c r="AE113" s="941"/>
      <c r="AF113" s="942">
        <v>1038283</v>
      </c>
      <c r="AG113" s="940"/>
      <c r="AH113" s="940"/>
      <c r="AI113" s="940"/>
      <c r="AJ113" s="941"/>
      <c r="AK113" s="942">
        <v>805013</v>
      </c>
      <c r="AL113" s="940"/>
      <c r="AM113" s="940"/>
      <c r="AN113" s="940"/>
      <c r="AO113" s="941"/>
      <c r="AP113" s="943">
        <v>4.3</v>
      </c>
      <c r="AQ113" s="944"/>
      <c r="AR113" s="944"/>
      <c r="AS113" s="944"/>
      <c r="AT113" s="945"/>
      <c r="AU113" s="911"/>
      <c r="AV113" s="912"/>
      <c r="AW113" s="912"/>
      <c r="AX113" s="912"/>
      <c r="AY113" s="912"/>
      <c r="AZ113" s="924" t="s">
        <v>429</v>
      </c>
      <c r="BA113" s="925"/>
      <c r="BB113" s="925"/>
      <c r="BC113" s="925"/>
      <c r="BD113" s="925"/>
      <c r="BE113" s="925"/>
      <c r="BF113" s="925"/>
      <c r="BG113" s="925"/>
      <c r="BH113" s="925"/>
      <c r="BI113" s="925"/>
      <c r="BJ113" s="925"/>
      <c r="BK113" s="925"/>
      <c r="BL113" s="925"/>
      <c r="BM113" s="925"/>
      <c r="BN113" s="925"/>
      <c r="BO113" s="925"/>
      <c r="BP113" s="926"/>
      <c r="BQ113" s="927">
        <v>1401782</v>
      </c>
      <c r="BR113" s="928"/>
      <c r="BS113" s="928"/>
      <c r="BT113" s="928"/>
      <c r="BU113" s="928"/>
      <c r="BV113" s="928">
        <v>1583372</v>
      </c>
      <c r="BW113" s="928"/>
      <c r="BX113" s="928"/>
      <c r="BY113" s="928"/>
      <c r="BZ113" s="928"/>
      <c r="CA113" s="928">
        <v>1629126</v>
      </c>
      <c r="CB113" s="928"/>
      <c r="CC113" s="928"/>
      <c r="CD113" s="928"/>
      <c r="CE113" s="928"/>
      <c r="CF113" s="922">
        <v>8.6999999999999993</v>
      </c>
      <c r="CG113" s="923"/>
      <c r="CH113" s="923"/>
      <c r="CI113" s="923"/>
      <c r="CJ113" s="923"/>
      <c r="CK113" s="950"/>
      <c r="CL113" s="951"/>
      <c r="CM113" s="924" t="s">
        <v>430</v>
      </c>
      <c r="CN113" s="925"/>
      <c r="CO113" s="925"/>
      <c r="CP113" s="925"/>
      <c r="CQ113" s="925"/>
      <c r="CR113" s="925"/>
      <c r="CS113" s="925"/>
      <c r="CT113" s="925"/>
      <c r="CU113" s="925"/>
      <c r="CV113" s="925"/>
      <c r="CW113" s="925"/>
      <c r="CX113" s="925"/>
      <c r="CY113" s="925"/>
      <c r="CZ113" s="925"/>
      <c r="DA113" s="925"/>
      <c r="DB113" s="925"/>
      <c r="DC113" s="925"/>
      <c r="DD113" s="925"/>
      <c r="DE113" s="925"/>
      <c r="DF113" s="926"/>
      <c r="DG113" s="960" t="s">
        <v>122</v>
      </c>
      <c r="DH113" s="961"/>
      <c r="DI113" s="961"/>
      <c r="DJ113" s="961"/>
      <c r="DK113" s="962"/>
      <c r="DL113" s="963" t="s">
        <v>122</v>
      </c>
      <c r="DM113" s="961"/>
      <c r="DN113" s="961"/>
      <c r="DO113" s="961"/>
      <c r="DP113" s="962"/>
      <c r="DQ113" s="963" t="s">
        <v>122</v>
      </c>
      <c r="DR113" s="961"/>
      <c r="DS113" s="961"/>
      <c r="DT113" s="961"/>
      <c r="DU113" s="962"/>
      <c r="DV113" s="964" t="s">
        <v>122</v>
      </c>
      <c r="DW113" s="965"/>
      <c r="DX113" s="965"/>
      <c r="DY113" s="965"/>
      <c r="DZ113" s="966"/>
    </row>
    <row r="114" spans="1:130" s="218" customFormat="1" ht="26.25" customHeight="1" x14ac:dyDescent="0.2">
      <c r="A114" s="956"/>
      <c r="B114" s="957"/>
      <c r="C114" s="925" t="s">
        <v>431</v>
      </c>
      <c r="D114" s="925"/>
      <c r="E114" s="925"/>
      <c r="F114" s="925"/>
      <c r="G114" s="925"/>
      <c r="H114" s="925"/>
      <c r="I114" s="925"/>
      <c r="J114" s="925"/>
      <c r="K114" s="925"/>
      <c r="L114" s="925"/>
      <c r="M114" s="925"/>
      <c r="N114" s="925"/>
      <c r="O114" s="925"/>
      <c r="P114" s="925"/>
      <c r="Q114" s="925"/>
      <c r="R114" s="925"/>
      <c r="S114" s="925"/>
      <c r="T114" s="925"/>
      <c r="U114" s="925"/>
      <c r="V114" s="925"/>
      <c r="W114" s="925"/>
      <c r="X114" s="925"/>
      <c r="Y114" s="925"/>
      <c r="Z114" s="926"/>
      <c r="AA114" s="960">
        <v>213647</v>
      </c>
      <c r="AB114" s="961"/>
      <c r="AC114" s="961"/>
      <c r="AD114" s="961"/>
      <c r="AE114" s="962"/>
      <c r="AF114" s="963">
        <v>233407</v>
      </c>
      <c r="AG114" s="961"/>
      <c r="AH114" s="961"/>
      <c r="AI114" s="961"/>
      <c r="AJ114" s="962"/>
      <c r="AK114" s="963">
        <v>242666</v>
      </c>
      <c r="AL114" s="961"/>
      <c r="AM114" s="961"/>
      <c r="AN114" s="961"/>
      <c r="AO114" s="962"/>
      <c r="AP114" s="964">
        <v>1.3</v>
      </c>
      <c r="AQ114" s="965"/>
      <c r="AR114" s="965"/>
      <c r="AS114" s="965"/>
      <c r="AT114" s="966"/>
      <c r="AU114" s="911"/>
      <c r="AV114" s="912"/>
      <c r="AW114" s="912"/>
      <c r="AX114" s="912"/>
      <c r="AY114" s="912"/>
      <c r="AZ114" s="924" t="s">
        <v>432</v>
      </c>
      <c r="BA114" s="925"/>
      <c r="BB114" s="925"/>
      <c r="BC114" s="925"/>
      <c r="BD114" s="925"/>
      <c r="BE114" s="925"/>
      <c r="BF114" s="925"/>
      <c r="BG114" s="925"/>
      <c r="BH114" s="925"/>
      <c r="BI114" s="925"/>
      <c r="BJ114" s="925"/>
      <c r="BK114" s="925"/>
      <c r="BL114" s="925"/>
      <c r="BM114" s="925"/>
      <c r="BN114" s="925"/>
      <c r="BO114" s="925"/>
      <c r="BP114" s="926"/>
      <c r="BQ114" s="927">
        <v>4954247</v>
      </c>
      <c r="BR114" s="928"/>
      <c r="BS114" s="928"/>
      <c r="BT114" s="928"/>
      <c r="BU114" s="928"/>
      <c r="BV114" s="928">
        <v>4552140</v>
      </c>
      <c r="BW114" s="928"/>
      <c r="BX114" s="928"/>
      <c r="BY114" s="928"/>
      <c r="BZ114" s="928"/>
      <c r="CA114" s="928">
        <v>4099952</v>
      </c>
      <c r="CB114" s="928"/>
      <c r="CC114" s="928"/>
      <c r="CD114" s="928"/>
      <c r="CE114" s="928"/>
      <c r="CF114" s="922">
        <v>21.8</v>
      </c>
      <c r="CG114" s="923"/>
      <c r="CH114" s="923"/>
      <c r="CI114" s="923"/>
      <c r="CJ114" s="923"/>
      <c r="CK114" s="950"/>
      <c r="CL114" s="951"/>
      <c r="CM114" s="924" t="s">
        <v>433</v>
      </c>
      <c r="CN114" s="925"/>
      <c r="CO114" s="925"/>
      <c r="CP114" s="925"/>
      <c r="CQ114" s="925"/>
      <c r="CR114" s="925"/>
      <c r="CS114" s="925"/>
      <c r="CT114" s="925"/>
      <c r="CU114" s="925"/>
      <c r="CV114" s="925"/>
      <c r="CW114" s="925"/>
      <c r="CX114" s="925"/>
      <c r="CY114" s="925"/>
      <c r="CZ114" s="925"/>
      <c r="DA114" s="925"/>
      <c r="DB114" s="925"/>
      <c r="DC114" s="925"/>
      <c r="DD114" s="925"/>
      <c r="DE114" s="925"/>
      <c r="DF114" s="926"/>
      <c r="DG114" s="960" t="s">
        <v>122</v>
      </c>
      <c r="DH114" s="961"/>
      <c r="DI114" s="961"/>
      <c r="DJ114" s="961"/>
      <c r="DK114" s="962"/>
      <c r="DL114" s="963" t="s">
        <v>122</v>
      </c>
      <c r="DM114" s="961"/>
      <c r="DN114" s="961"/>
      <c r="DO114" s="961"/>
      <c r="DP114" s="962"/>
      <c r="DQ114" s="963" t="s">
        <v>122</v>
      </c>
      <c r="DR114" s="961"/>
      <c r="DS114" s="961"/>
      <c r="DT114" s="961"/>
      <c r="DU114" s="962"/>
      <c r="DV114" s="964" t="s">
        <v>122</v>
      </c>
      <c r="DW114" s="965"/>
      <c r="DX114" s="965"/>
      <c r="DY114" s="965"/>
      <c r="DZ114" s="966"/>
    </row>
    <row r="115" spans="1:130" s="218" customFormat="1" ht="26.25" customHeight="1" x14ac:dyDescent="0.2">
      <c r="A115" s="956"/>
      <c r="B115" s="957"/>
      <c r="C115" s="925" t="s">
        <v>434</v>
      </c>
      <c r="D115" s="925"/>
      <c r="E115" s="925"/>
      <c r="F115" s="925"/>
      <c r="G115" s="925"/>
      <c r="H115" s="925"/>
      <c r="I115" s="925"/>
      <c r="J115" s="925"/>
      <c r="K115" s="925"/>
      <c r="L115" s="925"/>
      <c r="M115" s="925"/>
      <c r="N115" s="925"/>
      <c r="O115" s="925"/>
      <c r="P115" s="925"/>
      <c r="Q115" s="925"/>
      <c r="R115" s="925"/>
      <c r="S115" s="925"/>
      <c r="T115" s="925"/>
      <c r="U115" s="925"/>
      <c r="V115" s="925"/>
      <c r="W115" s="925"/>
      <c r="X115" s="925"/>
      <c r="Y115" s="925"/>
      <c r="Z115" s="926"/>
      <c r="AA115" s="939">
        <v>2480</v>
      </c>
      <c r="AB115" s="940"/>
      <c r="AC115" s="940"/>
      <c r="AD115" s="940"/>
      <c r="AE115" s="941"/>
      <c r="AF115" s="942">
        <v>5836</v>
      </c>
      <c r="AG115" s="940"/>
      <c r="AH115" s="940"/>
      <c r="AI115" s="940"/>
      <c r="AJ115" s="941"/>
      <c r="AK115" s="942">
        <v>10529</v>
      </c>
      <c r="AL115" s="940"/>
      <c r="AM115" s="940"/>
      <c r="AN115" s="940"/>
      <c r="AO115" s="941"/>
      <c r="AP115" s="943">
        <v>0.1</v>
      </c>
      <c r="AQ115" s="944"/>
      <c r="AR115" s="944"/>
      <c r="AS115" s="944"/>
      <c r="AT115" s="945"/>
      <c r="AU115" s="911"/>
      <c r="AV115" s="912"/>
      <c r="AW115" s="912"/>
      <c r="AX115" s="912"/>
      <c r="AY115" s="912"/>
      <c r="AZ115" s="924" t="s">
        <v>435</v>
      </c>
      <c r="BA115" s="925"/>
      <c r="BB115" s="925"/>
      <c r="BC115" s="925"/>
      <c r="BD115" s="925"/>
      <c r="BE115" s="925"/>
      <c r="BF115" s="925"/>
      <c r="BG115" s="925"/>
      <c r="BH115" s="925"/>
      <c r="BI115" s="925"/>
      <c r="BJ115" s="925"/>
      <c r="BK115" s="925"/>
      <c r="BL115" s="925"/>
      <c r="BM115" s="925"/>
      <c r="BN115" s="925"/>
      <c r="BO115" s="925"/>
      <c r="BP115" s="926"/>
      <c r="BQ115" s="927">
        <v>5408</v>
      </c>
      <c r="BR115" s="928"/>
      <c r="BS115" s="928"/>
      <c r="BT115" s="928"/>
      <c r="BU115" s="928"/>
      <c r="BV115" s="928">
        <v>3295</v>
      </c>
      <c r="BW115" s="928"/>
      <c r="BX115" s="928"/>
      <c r="BY115" s="928"/>
      <c r="BZ115" s="928"/>
      <c r="CA115" s="928">
        <v>1101</v>
      </c>
      <c r="CB115" s="928"/>
      <c r="CC115" s="928"/>
      <c r="CD115" s="928"/>
      <c r="CE115" s="928"/>
      <c r="CF115" s="922">
        <v>0</v>
      </c>
      <c r="CG115" s="923"/>
      <c r="CH115" s="923"/>
      <c r="CI115" s="923"/>
      <c r="CJ115" s="923"/>
      <c r="CK115" s="950"/>
      <c r="CL115" s="951"/>
      <c r="CM115" s="924" t="s">
        <v>436</v>
      </c>
      <c r="CN115" s="925"/>
      <c r="CO115" s="925"/>
      <c r="CP115" s="925"/>
      <c r="CQ115" s="925"/>
      <c r="CR115" s="925"/>
      <c r="CS115" s="925"/>
      <c r="CT115" s="925"/>
      <c r="CU115" s="925"/>
      <c r="CV115" s="925"/>
      <c r="CW115" s="925"/>
      <c r="CX115" s="925"/>
      <c r="CY115" s="925"/>
      <c r="CZ115" s="925"/>
      <c r="DA115" s="925"/>
      <c r="DB115" s="925"/>
      <c r="DC115" s="925"/>
      <c r="DD115" s="925"/>
      <c r="DE115" s="925"/>
      <c r="DF115" s="926"/>
      <c r="DG115" s="960" t="s">
        <v>122</v>
      </c>
      <c r="DH115" s="961"/>
      <c r="DI115" s="961"/>
      <c r="DJ115" s="961"/>
      <c r="DK115" s="962"/>
      <c r="DL115" s="963" t="s">
        <v>122</v>
      </c>
      <c r="DM115" s="961"/>
      <c r="DN115" s="961"/>
      <c r="DO115" s="961"/>
      <c r="DP115" s="962"/>
      <c r="DQ115" s="963" t="s">
        <v>122</v>
      </c>
      <c r="DR115" s="961"/>
      <c r="DS115" s="961"/>
      <c r="DT115" s="961"/>
      <c r="DU115" s="962"/>
      <c r="DV115" s="964" t="s">
        <v>122</v>
      </c>
      <c r="DW115" s="965"/>
      <c r="DX115" s="965"/>
      <c r="DY115" s="965"/>
      <c r="DZ115" s="966"/>
    </row>
    <row r="116" spans="1:130" s="218" customFormat="1" ht="26.25" customHeight="1" x14ac:dyDescent="0.2">
      <c r="A116" s="958"/>
      <c r="B116" s="959"/>
      <c r="C116" s="967" t="s">
        <v>437</v>
      </c>
      <c r="D116" s="967"/>
      <c r="E116" s="967"/>
      <c r="F116" s="967"/>
      <c r="G116" s="967"/>
      <c r="H116" s="967"/>
      <c r="I116" s="967"/>
      <c r="J116" s="967"/>
      <c r="K116" s="967"/>
      <c r="L116" s="967"/>
      <c r="M116" s="967"/>
      <c r="N116" s="967"/>
      <c r="O116" s="967"/>
      <c r="P116" s="967"/>
      <c r="Q116" s="967"/>
      <c r="R116" s="967"/>
      <c r="S116" s="967"/>
      <c r="T116" s="967"/>
      <c r="U116" s="967"/>
      <c r="V116" s="967"/>
      <c r="W116" s="967"/>
      <c r="X116" s="967"/>
      <c r="Y116" s="967"/>
      <c r="Z116" s="968"/>
      <c r="AA116" s="960" t="s">
        <v>122</v>
      </c>
      <c r="AB116" s="961"/>
      <c r="AC116" s="961"/>
      <c r="AD116" s="961"/>
      <c r="AE116" s="962"/>
      <c r="AF116" s="963" t="s">
        <v>122</v>
      </c>
      <c r="AG116" s="961"/>
      <c r="AH116" s="961"/>
      <c r="AI116" s="961"/>
      <c r="AJ116" s="962"/>
      <c r="AK116" s="963" t="s">
        <v>122</v>
      </c>
      <c r="AL116" s="961"/>
      <c r="AM116" s="961"/>
      <c r="AN116" s="961"/>
      <c r="AO116" s="962"/>
      <c r="AP116" s="964" t="s">
        <v>122</v>
      </c>
      <c r="AQ116" s="965"/>
      <c r="AR116" s="965"/>
      <c r="AS116" s="965"/>
      <c r="AT116" s="966"/>
      <c r="AU116" s="911"/>
      <c r="AV116" s="912"/>
      <c r="AW116" s="912"/>
      <c r="AX116" s="912"/>
      <c r="AY116" s="912"/>
      <c r="AZ116" s="969" t="s">
        <v>438</v>
      </c>
      <c r="BA116" s="970"/>
      <c r="BB116" s="970"/>
      <c r="BC116" s="970"/>
      <c r="BD116" s="970"/>
      <c r="BE116" s="970"/>
      <c r="BF116" s="970"/>
      <c r="BG116" s="970"/>
      <c r="BH116" s="970"/>
      <c r="BI116" s="970"/>
      <c r="BJ116" s="970"/>
      <c r="BK116" s="970"/>
      <c r="BL116" s="970"/>
      <c r="BM116" s="970"/>
      <c r="BN116" s="970"/>
      <c r="BO116" s="970"/>
      <c r="BP116" s="971"/>
      <c r="BQ116" s="927" t="s">
        <v>122</v>
      </c>
      <c r="BR116" s="928"/>
      <c r="BS116" s="928"/>
      <c r="BT116" s="928"/>
      <c r="BU116" s="928"/>
      <c r="BV116" s="928" t="s">
        <v>122</v>
      </c>
      <c r="BW116" s="928"/>
      <c r="BX116" s="928"/>
      <c r="BY116" s="928"/>
      <c r="BZ116" s="928"/>
      <c r="CA116" s="928" t="s">
        <v>122</v>
      </c>
      <c r="CB116" s="928"/>
      <c r="CC116" s="928"/>
      <c r="CD116" s="928"/>
      <c r="CE116" s="928"/>
      <c r="CF116" s="922" t="s">
        <v>122</v>
      </c>
      <c r="CG116" s="923"/>
      <c r="CH116" s="923"/>
      <c r="CI116" s="923"/>
      <c r="CJ116" s="923"/>
      <c r="CK116" s="950"/>
      <c r="CL116" s="951"/>
      <c r="CM116" s="924" t="s">
        <v>439</v>
      </c>
      <c r="CN116" s="925"/>
      <c r="CO116" s="925"/>
      <c r="CP116" s="925"/>
      <c r="CQ116" s="925"/>
      <c r="CR116" s="925"/>
      <c r="CS116" s="925"/>
      <c r="CT116" s="925"/>
      <c r="CU116" s="925"/>
      <c r="CV116" s="925"/>
      <c r="CW116" s="925"/>
      <c r="CX116" s="925"/>
      <c r="CY116" s="925"/>
      <c r="CZ116" s="925"/>
      <c r="DA116" s="925"/>
      <c r="DB116" s="925"/>
      <c r="DC116" s="925"/>
      <c r="DD116" s="925"/>
      <c r="DE116" s="925"/>
      <c r="DF116" s="926"/>
      <c r="DG116" s="960" t="s">
        <v>122</v>
      </c>
      <c r="DH116" s="961"/>
      <c r="DI116" s="961"/>
      <c r="DJ116" s="961"/>
      <c r="DK116" s="962"/>
      <c r="DL116" s="963" t="s">
        <v>122</v>
      </c>
      <c r="DM116" s="961"/>
      <c r="DN116" s="961"/>
      <c r="DO116" s="961"/>
      <c r="DP116" s="962"/>
      <c r="DQ116" s="963" t="s">
        <v>122</v>
      </c>
      <c r="DR116" s="961"/>
      <c r="DS116" s="961"/>
      <c r="DT116" s="961"/>
      <c r="DU116" s="962"/>
      <c r="DV116" s="964" t="s">
        <v>122</v>
      </c>
      <c r="DW116" s="965"/>
      <c r="DX116" s="965"/>
      <c r="DY116" s="965"/>
      <c r="DZ116" s="966"/>
    </row>
    <row r="117" spans="1:130" s="218" customFormat="1" ht="26.25" customHeight="1" x14ac:dyDescent="0.2">
      <c r="A117" s="91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979" t="s">
        <v>440</v>
      </c>
      <c r="Z117" s="897"/>
      <c r="AA117" s="980">
        <v>4588714</v>
      </c>
      <c r="AB117" s="981"/>
      <c r="AC117" s="981"/>
      <c r="AD117" s="981"/>
      <c r="AE117" s="982"/>
      <c r="AF117" s="983">
        <v>4730812</v>
      </c>
      <c r="AG117" s="981"/>
      <c r="AH117" s="981"/>
      <c r="AI117" s="981"/>
      <c r="AJ117" s="982"/>
      <c r="AK117" s="983">
        <v>4604097</v>
      </c>
      <c r="AL117" s="981"/>
      <c r="AM117" s="981"/>
      <c r="AN117" s="981"/>
      <c r="AO117" s="982"/>
      <c r="AP117" s="984"/>
      <c r="AQ117" s="985"/>
      <c r="AR117" s="985"/>
      <c r="AS117" s="985"/>
      <c r="AT117" s="986"/>
      <c r="AU117" s="911"/>
      <c r="AV117" s="912"/>
      <c r="AW117" s="912"/>
      <c r="AX117" s="912"/>
      <c r="AY117" s="912"/>
      <c r="AZ117" s="976" t="s">
        <v>441</v>
      </c>
      <c r="BA117" s="977"/>
      <c r="BB117" s="977"/>
      <c r="BC117" s="977"/>
      <c r="BD117" s="977"/>
      <c r="BE117" s="977"/>
      <c r="BF117" s="977"/>
      <c r="BG117" s="977"/>
      <c r="BH117" s="977"/>
      <c r="BI117" s="977"/>
      <c r="BJ117" s="977"/>
      <c r="BK117" s="977"/>
      <c r="BL117" s="977"/>
      <c r="BM117" s="977"/>
      <c r="BN117" s="977"/>
      <c r="BO117" s="977"/>
      <c r="BP117" s="978"/>
      <c r="BQ117" s="927" t="s">
        <v>122</v>
      </c>
      <c r="BR117" s="928"/>
      <c r="BS117" s="928"/>
      <c r="BT117" s="928"/>
      <c r="BU117" s="928"/>
      <c r="BV117" s="928" t="s">
        <v>122</v>
      </c>
      <c r="BW117" s="928"/>
      <c r="BX117" s="928"/>
      <c r="BY117" s="928"/>
      <c r="BZ117" s="928"/>
      <c r="CA117" s="928" t="s">
        <v>122</v>
      </c>
      <c r="CB117" s="928"/>
      <c r="CC117" s="928"/>
      <c r="CD117" s="928"/>
      <c r="CE117" s="928"/>
      <c r="CF117" s="922" t="s">
        <v>122</v>
      </c>
      <c r="CG117" s="923"/>
      <c r="CH117" s="923"/>
      <c r="CI117" s="923"/>
      <c r="CJ117" s="923"/>
      <c r="CK117" s="950"/>
      <c r="CL117" s="951"/>
      <c r="CM117" s="924" t="s">
        <v>442</v>
      </c>
      <c r="CN117" s="925"/>
      <c r="CO117" s="925"/>
      <c r="CP117" s="925"/>
      <c r="CQ117" s="925"/>
      <c r="CR117" s="925"/>
      <c r="CS117" s="925"/>
      <c r="CT117" s="925"/>
      <c r="CU117" s="925"/>
      <c r="CV117" s="925"/>
      <c r="CW117" s="925"/>
      <c r="CX117" s="925"/>
      <c r="CY117" s="925"/>
      <c r="CZ117" s="925"/>
      <c r="DA117" s="925"/>
      <c r="DB117" s="925"/>
      <c r="DC117" s="925"/>
      <c r="DD117" s="925"/>
      <c r="DE117" s="925"/>
      <c r="DF117" s="926"/>
      <c r="DG117" s="960" t="s">
        <v>122</v>
      </c>
      <c r="DH117" s="961"/>
      <c r="DI117" s="961"/>
      <c r="DJ117" s="961"/>
      <c r="DK117" s="962"/>
      <c r="DL117" s="963" t="s">
        <v>122</v>
      </c>
      <c r="DM117" s="961"/>
      <c r="DN117" s="961"/>
      <c r="DO117" s="961"/>
      <c r="DP117" s="962"/>
      <c r="DQ117" s="963" t="s">
        <v>122</v>
      </c>
      <c r="DR117" s="961"/>
      <c r="DS117" s="961"/>
      <c r="DT117" s="961"/>
      <c r="DU117" s="962"/>
      <c r="DV117" s="964" t="s">
        <v>122</v>
      </c>
      <c r="DW117" s="965"/>
      <c r="DX117" s="965"/>
      <c r="DY117" s="965"/>
      <c r="DZ117" s="966"/>
    </row>
    <row r="118" spans="1:130" s="218" customFormat="1" ht="26.25" customHeight="1" x14ac:dyDescent="0.2">
      <c r="A118" s="915" t="s">
        <v>416</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5" t="s">
        <v>413</v>
      </c>
      <c r="AB118" s="896"/>
      <c r="AC118" s="896"/>
      <c r="AD118" s="896"/>
      <c r="AE118" s="897"/>
      <c r="AF118" s="895" t="s">
        <v>414</v>
      </c>
      <c r="AG118" s="896"/>
      <c r="AH118" s="896"/>
      <c r="AI118" s="896"/>
      <c r="AJ118" s="897"/>
      <c r="AK118" s="895" t="s">
        <v>294</v>
      </c>
      <c r="AL118" s="896"/>
      <c r="AM118" s="896"/>
      <c r="AN118" s="896"/>
      <c r="AO118" s="897"/>
      <c r="AP118" s="972" t="s">
        <v>415</v>
      </c>
      <c r="AQ118" s="973"/>
      <c r="AR118" s="973"/>
      <c r="AS118" s="973"/>
      <c r="AT118" s="974"/>
      <c r="AU118" s="911"/>
      <c r="AV118" s="912"/>
      <c r="AW118" s="912"/>
      <c r="AX118" s="912"/>
      <c r="AY118" s="912"/>
      <c r="AZ118" s="975" t="s">
        <v>443</v>
      </c>
      <c r="BA118" s="967"/>
      <c r="BB118" s="967"/>
      <c r="BC118" s="967"/>
      <c r="BD118" s="967"/>
      <c r="BE118" s="967"/>
      <c r="BF118" s="967"/>
      <c r="BG118" s="967"/>
      <c r="BH118" s="967"/>
      <c r="BI118" s="967"/>
      <c r="BJ118" s="967"/>
      <c r="BK118" s="967"/>
      <c r="BL118" s="967"/>
      <c r="BM118" s="967"/>
      <c r="BN118" s="967"/>
      <c r="BO118" s="967"/>
      <c r="BP118" s="968"/>
      <c r="BQ118" s="1001" t="s">
        <v>122</v>
      </c>
      <c r="BR118" s="1002"/>
      <c r="BS118" s="1002"/>
      <c r="BT118" s="1002"/>
      <c r="BU118" s="1002"/>
      <c r="BV118" s="1002" t="s">
        <v>122</v>
      </c>
      <c r="BW118" s="1002"/>
      <c r="BX118" s="1002"/>
      <c r="BY118" s="1002"/>
      <c r="BZ118" s="1002"/>
      <c r="CA118" s="1002" t="s">
        <v>122</v>
      </c>
      <c r="CB118" s="1002"/>
      <c r="CC118" s="1002"/>
      <c r="CD118" s="1002"/>
      <c r="CE118" s="1002"/>
      <c r="CF118" s="922" t="s">
        <v>122</v>
      </c>
      <c r="CG118" s="923"/>
      <c r="CH118" s="923"/>
      <c r="CI118" s="923"/>
      <c r="CJ118" s="923"/>
      <c r="CK118" s="950"/>
      <c r="CL118" s="951"/>
      <c r="CM118" s="924" t="s">
        <v>444</v>
      </c>
      <c r="CN118" s="925"/>
      <c r="CO118" s="925"/>
      <c r="CP118" s="925"/>
      <c r="CQ118" s="925"/>
      <c r="CR118" s="925"/>
      <c r="CS118" s="925"/>
      <c r="CT118" s="925"/>
      <c r="CU118" s="925"/>
      <c r="CV118" s="925"/>
      <c r="CW118" s="925"/>
      <c r="CX118" s="925"/>
      <c r="CY118" s="925"/>
      <c r="CZ118" s="925"/>
      <c r="DA118" s="925"/>
      <c r="DB118" s="925"/>
      <c r="DC118" s="925"/>
      <c r="DD118" s="925"/>
      <c r="DE118" s="925"/>
      <c r="DF118" s="926"/>
      <c r="DG118" s="960" t="s">
        <v>122</v>
      </c>
      <c r="DH118" s="961"/>
      <c r="DI118" s="961"/>
      <c r="DJ118" s="961"/>
      <c r="DK118" s="962"/>
      <c r="DL118" s="963" t="s">
        <v>122</v>
      </c>
      <c r="DM118" s="961"/>
      <c r="DN118" s="961"/>
      <c r="DO118" s="961"/>
      <c r="DP118" s="962"/>
      <c r="DQ118" s="963" t="s">
        <v>122</v>
      </c>
      <c r="DR118" s="961"/>
      <c r="DS118" s="961"/>
      <c r="DT118" s="961"/>
      <c r="DU118" s="962"/>
      <c r="DV118" s="964" t="s">
        <v>122</v>
      </c>
      <c r="DW118" s="965"/>
      <c r="DX118" s="965"/>
      <c r="DY118" s="965"/>
      <c r="DZ118" s="966"/>
    </row>
    <row r="119" spans="1:130" s="218" customFormat="1" ht="26.25" customHeight="1" x14ac:dyDescent="0.2">
      <c r="A119" s="1058" t="s">
        <v>419</v>
      </c>
      <c r="B119" s="949"/>
      <c r="C119" s="931" t="s">
        <v>420</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122</v>
      </c>
      <c r="AB119" s="903"/>
      <c r="AC119" s="903"/>
      <c r="AD119" s="903"/>
      <c r="AE119" s="904"/>
      <c r="AF119" s="905" t="s">
        <v>122</v>
      </c>
      <c r="AG119" s="903"/>
      <c r="AH119" s="903"/>
      <c r="AI119" s="903"/>
      <c r="AJ119" s="904"/>
      <c r="AK119" s="905" t="s">
        <v>122</v>
      </c>
      <c r="AL119" s="903"/>
      <c r="AM119" s="903"/>
      <c r="AN119" s="903"/>
      <c r="AO119" s="904"/>
      <c r="AP119" s="906" t="s">
        <v>122</v>
      </c>
      <c r="AQ119" s="907"/>
      <c r="AR119" s="907"/>
      <c r="AS119" s="907"/>
      <c r="AT119" s="908"/>
      <c r="AU119" s="913"/>
      <c r="AV119" s="914"/>
      <c r="AW119" s="914"/>
      <c r="AX119" s="914"/>
      <c r="AY119" s="914"/>
      <c r="AZ119" s="239" t="s">
        <v>177</v>
      </c>
      <c r="BA119" s="239"/>
      <c r="BB119" s="239"/>
      <c r="BC119" s="239"/>
      <c r="BD119" s="239"/>
      <c r="BE119" s="239"/>
      <c r="BF119" s="239"/>
      <c r="BG119" s="239"/>
      <c r="BH119" s="239"/>
      <c r="BI119" s="239"/>
      <c r="BJ119" s="239"/>
      <c r="BK119" s="239"/>
      <c r="BL119" s="239"/>
      <c r="BM119" s="239"/>
      <c r="BN119" s="239"/>
      <c r="BO119" s="979" t="s">
        <v>445</v>
      </c>
      <c r="BP119" s="1007"/>
      <c r="BQ119" s="1001">
        <v>54899846</v>
      </c>
      <c r="BR119" s="1002"/>
      <c r="BS119" s="1002"/>
      <c r="BT119" s="1002"/>
      <c r="BU119" s="1002"/>
      <c r="BV119" s="1002">
        <v>52064965</v>
      </c>
      <c r="BW119" s="1002"/>
      <c r="BX119" s="1002"/>
      <c r="BY119" s="1002"/>
      <c r="BZ119" s="1002"/>
      <c r="CA119" s="1002">
        <v>51110571</v>
      </c>
      <c r="CB119" s="1002"/>
      <c r="CC119" s="1002"/>
      <c r="CD119" s="1002"/>
      <c r="CE119" s="1002"/>
      <c r="CF119" s="1003"/>
      <c r="CG119" s="1004"/>
      <c r="CH119" s="1004"/>
      <c r="CI119" s="1004"/>
      <c r="CJ119" s="1005"/>
      <c r="CK119" s="952"/>
      <c r="CL119" s="953"/>
      <c r="CM119" s="975" t="s">
        <v>446</v>
      </c>
      <c r="CN119" s="967"/>
      <c r="CO119" s="967"/>
      <c r="CP119" s="967"/>
      <c r="CQ119" s="967"/>
      <c r="CR119" s="967"/>
      <c r="CS119" s="967"/>
      <c r="CT119" s="967"/>
      <c r="CU119" s="967"/>
      <c r="CV119" s="967"/>
      <c r="CW119" s="967"/>
      <c r="CX119" s="967"/>
      <c r="CY119" s="967"/>
      <c r="CZ119" s="967"/>
      <c r="DA119" s="967"/>
      <c r="DB119" s="967"/>
      <c r="DC119" s="967"/>
      <c r="DD119" s="967"/>
      <c r="DE119" s="967"/>
      <c r="DF119" s="968"/>
      <c r="DG119" s="1006" t="s">
        <v>122</v>
      </c>
      <c r="DH119" s="988"/>
      <c r="DI119" s="988"/>
      <c r="DJ119" s="988"/>
      <c r="DK119" s="989"/>
      <c r="DL119" s="987" t="s">
        <v>122</v>
      </c>
      <c r="DM119" s="988"/>
      <c r="DN119" s="988"/>
      <c r="DO119" s="988"/>
      <c r="DP119" s="989"/>
      <c r="DQ119" s="987" t="s">
        <v>122</v>
      </c>
      <c r="DR119" s="988"/>
      <c r="DS119" s="988"/>
      <c r="DT119" s="988"/>
      <c r="DU119" s="989"/>
      <c r="DV119" s="990" t="s">
        <v>122</v>
      </c>
      <c r="DW119" s="991"/>
      <c r="DX119" s="991"/>
      <c r="DY119" s="991"/>
      <c r="DZ119" s="992"/>
    </row>
    <row r="120" spans="1:130" s="218" customFormat="1" ht="26.25" customHeight="1" x14ac:dyDescent="0.2">
      <c r="A120" s="1059"/>
      <c r="B120" s="951"/>
      <c r="C120" s="924" t="s">
        <v>423</v>
      </c>
      <c r="D120" s="925"/>
      <c r="E120" s="925"/>
      <c r="F120" s="925"/>
      <c r="G120" s="925"/>
      <c r="H120" s="925"/>
      <c r="I120" s="925"/>
      <c r="J120" s="925"/>
      <c r="K120" s="925"/>
      <c r="L120" s="925"/>
      <c r="M120" s="925"/>
      <c r="N120" s="925"/>
      <c r="O120" s="925"/>
      <c r="P120" s="925"/>
      <c r="Q120" s="925"/>
      <c r="R120" s="925"/>
      <c r="S120" s="925"/>
      <c r="T120" s="925"/>
      <c r="U120" s="925"/>
      <c r="V120" s="925"/>
      <c r="W120" s="925"/>
      <c r="X120" s="925"/>
      <c r="Y120" s="925"/>
      <c r="Z120" s="926"/>
      <c r="AA120" s="960" t="s">
        <v>122</v>
      </c>
      <c r="AB120" s="961"/>
      <c r="AC120" s="961"/>
      <c r="AD120" s="961"/>
      <c r="AE120" s="962"/>
      <c r="AF120" s="963" t="s">
        <v>122</v>
      </c>
      <c r="AG120" s="961"/>
      <c r="AH120" s="961"/>
      <c r="AI120" s="961"/>
      <c r="AJ120" s="962"/>
      <c r="AK120" s="963" t="s">
        <v>122</v>
      </c>
      <c r="AL120" s="961"/>
      <c r="AM120" s="961"/>
      <c r="AN120" s="961"/>
      <c r="AO120" s="962"/>
      <c r="AP120" s="964" t="s">
        <v>122</v>
      </c>
      <c r="AQ120" s="965"/>
      <c r="AR120" s="965"/>
      <c r="AS120" s="965"/>
      <c r="AT120" s="966"/>
      <c r="AU120" s="993" t="s">
        <v>447</v>
      </c>
      <c r="AV120" s="994"/>
      <c r="AW120" s="994"/>
      <c r="AX120" s="994"/>
      <c r="AY120" s="995"/>
      <c r="AZ120" s="931" t="s">
        <v>448</v>
      </c>
      <c r="BA120" s="900"/>
      <c r="BB120" s="900"/>
      <c r="BC120" s="900"/>
      <c r="BD120" s="900"/>
      <c r="BE120" s="900"/>
      <c r="BF120" s="900"/>
      <c r="BG120" s="900"/>
      <c r="BH120" s="900"/>
      <c r="BI120" s="900"/>
      <c r="BJ120" s="900"/>
      <c r="BK120" s="900"/>
      <c r="BL120" s="900"/>
      <c r="BM120" s="900"/>
      <c r="BN120" s="900"/>
      <c r="BO120" s="900"/>
      <c r="BP120" s="901"/>
      <c r="BQ120" s="932">
        <v>13300558</v>
      </c>
      <c r="BR120" s="933"/>
      <c r="BS120" s="933"/>
      <c r="BT120" s="933"/>
      <c r="BU120" s="933"/>
      <c r="BV120" s="933">
        <v>13288968</v>
      </c>
      <c r="BW120" s="933"/>
      <c r="BX120" s="933"/>
      <c r="BY120" s="933"/>
      <c r="BZ120" s="933"/>
      <c r="CA120" s="933">
        <v>13007763</v>
      </c>
      <c r="CB120" s="933"/>
      <c r="CC120" s="933"/>
      <c r="CD120" s="933"/>
      <c r="CE120" s="933"/>
      <c r="CF120" s="946">
        <v>69.2</v>
      </c>
      <c r="CG120" s="947"/>
      <c r="CH120" s="947"/>
      <c r="CI120" s="947"/>
      <c r="CJ120" s="947"/>
      <c r="CK120" s="1008" t="s">
        <v>449</v>
      </c>
      <c r="CL120" s="1009"/>
      <c r="CM120" s="1009"/>
      <c r="CN120" s="1009"/>
      <c r="CO120" s="1010"/>
      <c r="CP120" s="1016" t="s">
        <v>393</v>
      </c>
      <c r="CQ120" s="1017"/>
      <c r="CR120" s="1017"/>
      <c r="CS120" s="1017"/>
      <c r="CT120" s="1017"/>
      <c r="CU120" s="1017"/>
      <c r="CV120" s="1017"/>
      <c r="CW120" s="1017"/>
      <c r="CX120" s="1017"/>
      <c r="CY120" s="1017"/>
      <c r="CZ120" s="1017"/>
      <c r="DA120" s="1017"/>
      <c r="DB120" s="1017"/>
      <c r="DC120" s="1017"/>
      <c r="DD120" s="1017"/>
      <c r="DE120" s="1017"/>
      <c r="DF120" s="1018"/>
      <c r="DG120" s="932">
        <v>16010540</v>
      </c>
      <c r="DH120" s="933"/>
      <c r="DI120" s="933"/>
      <c r="DJ120" s="933"/>
      <c r="DK120" s="933"/>
      <c r="DL120" s="933">
        <v>15232933</v>
      </c>
      <c r="DM120" s="933"/>
      <c r="DN120" s="933"/>
      <c r="DO120" s="933"/>
      <c r="DP120" s="933"/>
      <c r="DQ120" s="933">
        <v>15474306</v>
      </c>
      <c r="DR120" s="933"/>
      <c r="DS120" s="933"/>
      <c r="DT120" s="933"/>
      <c r="DU120" s="933"/>
      <c r="DV120" s="934">
        <v>82.3</v>
      </c>
      <c r="DW120" s="934"/>
      <c r="DX120" s="934"/>
      <c r="DY120" s="934"/>
      <c r="DZ120" s="935"/>
    </row>
    <row r="121" spans="1:130" s="218" customFormat="1" ht="26.25" customHeight="1" x14ac:dyDescent="0.2">
      <c r="A121" s="1059"/>
      <c r="B121" s="951"/>
      <c r="C121" s="976" t="s">
        <v>450</v>
      </c>
      <c r="D121" s="977"/>
      <c r="E121" s="977"/>
      <c r="F121" s="977"/>
      <c r="G121" s="977"/>
      <c r="H121" s="977"/>
      <c r="I121" s="977"/>
      <c r="J121" s="977"/>
      <c r="K121" s="977"/>
      <c r="L121" s="977"/>
      <c r="M121" s="977"/>
      <c r="N121" s="977"/>
      <c r="O121" s="977"/>
      <c r="P121" s="977"/>
      <c r="Q121" s="977"/>
      <c r="R121" s="977"/>
      <c r="S121" s="977"/>
      <c r="T121" s="977"/>
      <c r="U121" s="977"/>
      <c r="V121" s="977"/>
      <c r="W121" s="977"/>
      <c r="X121" s="977"/>
      <c r="Y121" s="977"/>
      <c r="Z121" s="978"/>
      <c r="AA121" s="960" t="s">
        <v>122</v>
      </c>
      <c r="AB121" s="961"/>
      <c r="AC121" s="961"/>
      <c r="AD121" s="961"/>
      <c r="AE121" s="962"/>
      <c r="AF121" s="963" t="s">
        <v>122</v>
      </c>
      <c r="AG121" s="961"/>
      <c r="AH121" s="961"/>
      <c r="AI121" s="961"/>
      <c r="AJ121" s="962"/>
      <c r="AK121" s="963" t="s">
        <v>122</v>
      </c>
      <c r="AL121" s="961"/>
      <c r="AM121" s="961"/>
      <c r="AN121" s="961"/>
      <c r="AO121" s="962"/>
      <c r="AP121" s="964" t="s">
        <v>122</v>
      </c>
      <c r="AQ121" s="965"/>
      <c r="AR121" s="965"/>
      <c r="AS121" s="965"/>
      <c r="AT121" s="966"/>
      <c r="AU121" s="996"/>
      <c r="AV121" s="997"/>
      <c r="AW121" s="997"/>
      <c r="AX121" s="997"/>
      <c r="AY121" s="998"/>
      <c r="AZ121" s="924" t="s">
        <v>451</v>
      </c>
      <c r="BA121" s="925"/>
      <c r="BB121" s="925"/>
      <c r="BC121" s="925"/>
      <c r="BD121" s="925"/>
      <c r="BE121" s="925"/>
      <c r="BF121" s="925"/>
      <c r="BG121" s="925"/>
      <c r="BH121" s="925"/>
      <c r="BI121" s="925"/>
      <c r="BJ121" s="925"/>
      <c r="BK121" s="925"/>
      <c r="BL121" s="925"/>
      <c r="BM121" s="925"/>
      <c r="BN121" s="925"/>
      <c r="BO121" s="925"/>
      <c r="BP121" s="926"/>
      <c r="BQ121" s="927">
        <v>4372853</v>
      </c>
      <c r="BR121" s="928"/>
      <c r="BS121" s="928"/>
      <c r="BT121" s="928"/>
      <c r="BU121" s="928"/>
      <c r="BV121" s="928">
        <v>4605308</v>
      </c>
      <c r="BW121" s="928"/>
      <c r="BX121" s="928"/>
      <c r="BY121" s="928"/>
      <c r="BZ121" s="928"/>
      <c r="CA121" s="928">
        <v>4300203</v>
      </c>
      <c r="CB121" s="928"/>
      <c r="CC121" s="928"/>
      <c r="CD121" s="928"/>
      <c r="CE121" s="928"/>
      <c r="CF121" s="922">
        <v>22.9</v>
      </c>
      <c r="CG121" s="923"/>
      <c r="CH121" s="923"/>
      <c r="CI121" s="923"/>
      <c r="CJ121" s="923"/>
      <c r="CK121" s="1011"/>
      <c r="CL121" s="1012"/>
      <c r="CM121" s="1012"/>
      <c r="CN121" s="1012"/>
      <c r="CO121" s="1013"/>
      <c r="CP121" s="1021" t="s">
        <v>391</v>
      </c>
      <c r="CQ121" s="1022"/>
      <c r="CR121" s="1022"/>
      <c r="CS121" s="1022"/>
      <c r="CT121" s="1022"/>
      <c r="CU121" s="1022"/>
      <c r="CV121" s="1022"/>
      <c r="CW121" s="1022"/>
      <c r="CX121" s="1022"/>
      <c r="CY121" s="1022"/>
      <c r="CZ121" s="1022"/>
      <c r="DA121" s="1022"/>
      <c r="DB121" s="1022"/>
      <c r="DC121" s="1022"/>
      <c r="DD121" s="1022"/>
      <c r="DE121" s="1022"/>
      <c r="DF121" s="1023"/>
      <c r="DG121" s="927">
        <v>199415</v>
      </c>
      <c r="DH121" s="928"/>
      <c r="DI121" s="928"/>
      <c r="DJ121" s="928"/>
      <c r="DK121" s="928"/>
      <c r="DL121" s="928">
        <v>227944</v>
      </c>
      <c r="DM121" s="928"/>
      <c r="DN121" s="928"/>
      <c r="DO121" s="928"/>
      <c r="DP121" s="928"/>
      <c r="DQ121" s="928">
        <v>192898</v>
      </c>
      <c r="DR121" s="928"/>
      <c r="DS121" s="928"/>
      <c r="DT121" s="928"/>
      <c r="DU121" s="928"/>
      <c r="DV121" s="929">
        <v>1</v>
      </c>
      <c r="DW121" s="929"/>
      <c r="DX121" s="929"/>
      <c r="DY121" s="929"/>
      <c r="DZ121" s="930"/>
    </row>
    <row r="122" spans="1:130" s="218" customFormat="1" ht="26.25" customHeight="1" x14ac:dyDescent="0.2">
      <c r="A122" s="1059"/>
      <c r="B122" s="951"/>
      <c r="C122" s="924" t="s">
        <v>433</v>
      </c>
      <c r="D122" s="925"/>
      <c r="E122" s="925"/>
      <c r="F122" s="925"/>
      <c r="G122" s="925"/>
      <c r="H122" s="925"/>
      <c r="I122" s="925"/>
      <c r="J122" s="925"/>
      <c r="K122" s="925"/>
      <c r="L122" s="925"/>
      <c r="M122" s="925"/>
      <c r="N122" s="925"/>
      <c r="O122" s="925"/>
      <c r="P122" s="925"/>
      <c r="Q122" s="925"/>
      <c r="R122" s="925"/>
      <c r="S122" s="925"/>
      <c r="T122" s="925"/>
      <c r="U122" s="925"/>
      <c r="V122" s="925"/>
      <c r="W122" s="925"/>
      <c r="X122" s="925"/>
      <c r="Y122" s="925"/>
      <c r="Z122" s="926"/>
      <c r="AA122" s="960" t="s">
        <v>122</v>
      </c>
      <c r="AB122" s="961"/>
      <c r="AC122" s="961"/>
      <c r="AD122" s="961"/>
      <c r="AE122" s="962"/>
      <c r="AF122" s="963" t="s">
        <v>122</v>
      </c>
      <c r="AG122" s="961"/>
      <c r="AH122" s="961"/>
      <c r="AI122" s="961"/>
      <c r="AJ122" s="962"/>
      <c r="AK122" s="963" t="s">
        <v>122</v>
      </c>
      <c r="AL122" s="961"/>
      <c r="AM122" s="961"/>
      <c r="AN122" s="961"/>
      <c r="AO122" s="962"/>
      <c r="AP122" s="964" t="s">
        <v>122</v>
      </c>
      <c r="AQ122" s="965"/>
      <c r="AR122" s="965"/>
      <c r="AS122" s="965"/>
      <c r="AT122" s="966"/>
      <c r="AU122" s="996"/>
      <c r="AV122" s="997"/>
      <c r="AW122" s="997"/>
      <c r="AX122" s="997"/>
      <c r="AY122" s="998"/>
      <c r="AZ122" s="975" t="s">
        <v>452</v>
      </c>
      <c r="BA122" s="967"/>
      <c r="BB122" s="967"/>
      <c r="BC122" s="967"/>
      <c r="BD122" s="967"/>
      <c r="BE122" s="967"/>
      <c r="BF122" s="967"/>
      <c r="BG122" s="967"/>
      <c r="BH122" s="967"/>
      <c r="BI122" s="967"/>
      <c r="BJ122" s="967"/>
      <c r="BK122" s="967"/>
      <c r="BL122" s="967"/>
      <c r="BM122" s="967"/>
      <c r="BN122" s="967"/>
      <c r="BO122" s="967"/>
      <c r="BP122" s="968"/>
      <c r="BQ122" s="1001">
        <v>36619127</v>
      </c>
      <c r="BR122" s="1002"/>
      <c r="BS122" s="1002"/>
      <c r="BT122" s="1002"/>
      <c r="BU122" s="1002"/>
      <c r="BV122" s="1002">
        <v>35057420</v>
      </c>
      <c r="BW122" s="1002"/>
      <c r="BX122" s="1002"/>
      <c r="BY122" s="1002"/>
      <c r="BZ122" s="1002"/>
      <c r="CA122" s="1002">
        <v>34112449</v>
      </c>
      <c r="CB122" s="1002"/>
      <c r="CC122" s="1002"/>
      <c r="CD122" s="1002"/>
      <c r="CE122" s="1002"/>
      <c r="CF122" s="1019">
        <v>181.4</v>
      </c>
      <c r="CG122" s="1020"/>
      <c r="CH122" s="1020"/>
      <c r="CI122" s="1020"/>
      <c r="CJ122" s="1020"/>
      <c r="CK122" s="1011"/>
      <c r="CL122" s="1012"/>
      <c r="CM122" s="1012"/>
      <c r="CN122" s="1012"/>
      <c r="CO122" s="1013"/>
      <c r="CP122" s="1021" t="s">
        <v>388</v>
      </c>
      <c r="CQ122" s="1022"/>
      <c r="CR122" s="1022"/>
      <c r="CS122" s="1022"/>
      <c r="CT122" s="1022"/>
      <c r="CU122" s="1022"/>
      <c r="CV122" s="1022"/>
      <c r="CW122" s="1022"/>
      <c r="CX122" s="1022"/>
      <c r="CY122" s="1022"/>
      <c r="CZ122" s="1022"/>
      <c r="DA122" s="1022"/>
      <c r="DB122" s="1022"/>
      <c r="DC122" s="1022"/>
      <c r="DD122" s="1022"/>
      <c r="DE122" s="1022"/>
      <c r="DF122" s="1023"/>
      <c r="DG122" s="927">
        <v>2487</v>
      </c>
      <c r="DH122" s="928"/>
      <c r="DI122" s="928"/>
      <c r="DJ122" s="928"/>
      <c r="DK122" s="928"/>
      <c r="DL122" s="928">
        <v>1376</v>
      </c>
      <c r="DM122" s="928"/>
      <c r="DN122" s="928"/>
      <c r="DO122" s="928"/>
      <c r="DP122" s="928"/>
      <c r="DQ122" s="928">
        <v>372</v>
      </c>
      <c r="DR122" s="928"/>
      <c r="DS122" s="928"/>
      <c r="DT122" s="928"/>
      <c r="DU122" s="928"/>
      <c r="DV122" s="929">
        <v>0</v>
      </c>
      <c r="DW122" s="929"/>
      <c r="DX122" s="929"/>
      <c r="DY122" s="929"/>
      <c r="DZ122" s="930"/>
    </row>
    <row r="123" spans="1:130" s="218" customFormat="1" ht="26.25" customHeight="1" x14ac:dyDescent="0.2">
      <c r="A123" s="1059"/>
      <c r="B123" s="951"/>
      <c r="C123" s="924" t="s">
        <v>439</v>
      </c>
      <c r="D123" s="925"/>
      <c r="E123" s="925"/>
      <c r="F123" s="925"/>
      <c r="G123" s="925"/>
      <c r="H123" s="925"/>
      <c r="I123" s="925"/>
      <c r="J123" s="925"/>
      <c r="K123" s="925"/>
      <c r="L123" s="925"/>
      <c r="M123" s="925"/>
      <c r="N123" s="925"/>
      <c r="O123" s="925"/>
      <c r="P123" s="925"/>
      <c r="Q123" s="925"/>
      <c r="R123" s="925"/>
      <c r="S123" s="925"/>
      <c r="T123" s="925"/>
      <c r="U123" s="925"/>
      <c r="V123" s="925"/>
      <c r="W123" s="925"/>
      <c r="X123" s="925"/>
      <c r="Y123" s="925"/>
      <c r="Z123" s="926"/>
      <c r="AA123" s="960" t="s">
        <v>122</v>
      </c>
      <c r="AB123" s="961"/>
      <c r="AC123" s="961"/>
      <c r="AD123" s="961"/>
      <c r="AE123" s="962"/>
      <c r="AF123" s="963" t="s">
        <v>122</v>
      </c>
      <c r="AG123" s="961"/>
      <c r="AH123" s="961"/>
      <c r="AI123" s="961"/>
      <c r="AJ123" s="962"/>
      <c r="AK123" s="963" t="s">
        <v>122</v>
      </c>
      <c r="AL123" s="961"/>
      <c r="AM123" s="961"/>
      <c r="AN123" s="961"/>
      <c r="AO123" s="962"/>
      <c r="AP123" s="964" t="s">
        <v>122</v>
      </c>
      <c r="AQ123" s="965"/>
      <c r="AR123" s="965"/>
      <c r="AS123" s="965"/>
      <c r="AT123" s="966"/>
      <c r="AU123" s="999"/>
      <c r="AV123" s="1000"/>
      <c r="AW123" s="1000"/>
      <c r="AX123" s="1000"/>
      <c r="AY123" s="1000"/>
      <c r="AZ123" s="239" t="s">
        <v>177</v>
      </c>
      <c r="BA123" s="239"/>
      <c r="BB123" s="239"/>
      <c r="BC123" s="239"/>
      <c r="BD123" s="239"/>
      <c r="BE123" s="239"/>
      <c r="BF123" s="239"/>
      <c r="BG123" s="239"/>
      <c r="BH123" s="239"/>
      <c r="BI123" s="239"/>
      <c r="BJ123" s="239"/>
      <c r="BK123" s="239"/>
      <c r="BL123" s="239"/>
      <c r="BM123" s="239"/>
      <c r="BN123" s="239"/>
      <c r="BO123" s="979" t="s">
        <v>453</v>
      </c>
      <c r="BP123" s="1007"/>
      <c r="BQ123" s="1065">
        <v>54292538</v>
      </c>
      <c r="BR123" s="1066"/>
      <c r="BS123" s="1066"/>
      <c r="BT123" s="1066"/>
      <c r="BU123" s="1066"/>
      <c r="BV123" s="1066">
        <v>52951696</v>
      </c>
      <c r="BW123" s="1066"/>
      <c r="BX123" s="1066"/>
      <c r="BY123" s="1066"/>
      <c r="BZ123" s="1066"/>
      <c r="CA123" s="1066">
        <v>51420415</v>
      </c>
      <c r="CB123" s="1066"/>
      <c r="CC123" s="1066"/>
      <c r="CD123" s="1066"/>
      <c r="CE123" s="1066"/>
      <c r="CF123" s="1003"/>
      <c r="CG123" s="1004"/>
      <c r="CH123" s="1004"/>
      <c r="CI123" s="1004"/>
      <c r="CJ123" s="1005"/>
      <c r="CK123" s="1011"/>
      <c r="CL123" s="1012"/>
      <c r="CM123" s="1012"/>
      <c r="CN123" s="1012"/>
      <c r="CO123" s="1013"/>
      <c r="CP123" s="1021" t="s">
        <v>396</v>
      </c>
      <c r="CQ123" s="1022"/>
      <c r="CR123" s="1022"/>
      <c r="CS123" s="1022"/>
      <c r="CT123" s="1022"/>
      <c r="CU123" s="1022"/>
      <c r="CV123" s="1022"/>
      <c r="CW123" s="1022"/>
      <c r="CX123" s="1022"/>
      <c r="CY123" s="1022"/>
      <c r="CZ123" s="1022"/>
      <c r="DA123" s="1022"/>
      <c r="DB123" s="1022"/>
      <c r="DC123" s="1022"/>
      <c r="DD123" s="1022"/>
      <c r="DE123" s="1022"/>
      <c r="DF123" s="1023"/>
      <c r="DG123" s="960" t="s">
        <v>122</v>
      </c>
      <c r="DH123" s="961"/>
      <c r="DI123" s="961"/>
      <c r="DJ123" s="961"/>
      <c r="DK123" s="962"/>
      <c r="DL123" s="963" t="s">
        <v>122</v>
      </c>
      <c r="DM123" s="961"/>
      <c r="DN123" s="961"/>
      <c r="DO123" s="961"/>
      <c r="DP123" s="962"/>
      <c r="DQ123" s="963" t="s">
        <v>122</v>
      </c>
      <c r="DR123" s="961"/>
      <c r="DS123" s="961"/>
      <c r="DT123" s="961"/>
      <c r="DU123" s="962"/>
      <c r="DV123" s="964" t="s">
        <v>122</v>
      </c>
      <c r="DW123" s="965"/>
      <c r="DX123" s="965"/>
      <c r="DY123" s="965"/>
      <c r="DZ123" s="966"/>
    </row>
    <row r="124" spans="1:130" s="218" customFormat="1" ht="26.25" customHeight="1" thickBot="1" x14ac:dyDescent="0.25">
      <c r="A124" s="1059"/>
      <c r="B124" s="951"/>
      <c r="C124" s="924" t="s">
        <v>442</v>
      </c>
      <c r="D124" s="925"/>
      <c r="E124" s="925"/>
      <c r="F124" s="925"/>
      <c r="G124" s="925"/>
      <c r="H124" s="925"/>
      <c r="I124" s="925"/>
      <c r="J124" s="925"/>
      <c r="K124" s="925"/>
      <c r="L124" s="925"/>
      <c r="M124" s="925"/>
      <c r="N124" s="925"/>
      <c r="O124" s="925"/>
      <c r="P124" s="925"/>
      <c r="Q124" s="925"/>
      <c r="R124" s="925"/>
      <c r="S124" s="925"/>
      <c r="T124" s="925"/>
      <c r="U124" s="925"/>
      <c r="V124" s="925"/>
      <c r="W124" s="925"/>
      <c r="X124" s="925"/>
      <c r="Y124" s="925"/>
      <c r="Z124" s="926"/>
      <c r="AA124" s="960" t="s">
        <v>122</v>
      </c>
      <c r="AB124" s="961"/>
      <c r="AC124" s="961"/>
      <c r="AD124" s="961"/>
      <c r="AE124" s="962"/>
      <c r="AF124" s="963" t="s">
        <v>122</v>
      </c>
      <c r="AG124" s="961"/>
      <c r="AH124" s="961"/>
      <c r="AI124" s="961"/>
      <c r="AJ124" s="962"/>
      <c r="AK124" s="963" t="s">
        <v>122</v>
      </c>
      <c r="AL124" s="961"/>
      <c r="AM124" s="961"/>
      <c r="AN124" s="961"/>
      <c r="AO124" s="962"/>
      <c r="AP124" s="964" t="s">
        <v>122</v>
      </c>
      <c r="AQ124" s="965"/>
      <c r="AR124" s="965"/>
      <c r="AS124" s="965"/>
      <c r="AT124" s="966"/>
      <c r="AU124" s="1061" t="s">
        <v>454</v>
      </c>
      <c r="AV124" s="1062"/>
      <c r="AW124" s="1062"/>
      <c r="AX124" s="1062"/>
      <c r="AY124" s="1062"/>
      <c r="AZ124" s="1062"/>
      <c r="BA124" s="1062"/>
      <c r="BB124" s="1062"/>
      <c r="BC124" s="1062"/>
      <c r="BD124" s="1062"/>
      <c r="BE124" s="1062"/>
      <c r="BF124" s="1062"/>
      <c r="BG124" s="1062"/>
      <c r="BH124" s="1062"/>
      <c r="BI124" s="1062"/>
      <c r="BJ124" s="1062"/>
      <c r="BK124" s="1062"/>
      <c r="BL124" s="1062"/>
      <c r="BM124" s="1062"/>
      <c r="BN124" s="1062"/>
      <c r="BO124" s="1062"/>
      <c r="BP124" s="1063"/>
      <c r="BQ124" s="1064">
        <v>3.3</v>
      </c>
      <c r="BR124" s="1029"/>
      <c r="BS124" s="1029"/>
      <c r="BT124" s="1029"/>
      <c r="BU124" s="1029"/>
      <c r="BV124" s="1029" t="s">
        <v>122</v>
      </c>
      <c r="BW124" s="1029"/>
      <c r="BX124" s="1029"/>
      <c r="BY124" s="1029"/>
      <c r="BZ124" s="1029"/>
      <c r="CA124" s="1029" t="s">
        <v>122</v>
      </c>
      <c r="CB124" s="1029"/>
      <c r="CC124" s="1029"/>
      <c r="CD124" s="1029"/>
      <c r="CE124" s="1029"/>
      <c r="CF124" s="1030"/>
      <c r="CG124" s="1031"/>
      <c r="CH124" s="1031"/>
      <c r="CI124" s="1031"/>
      <c r="CJ124" s="1032"/>
      <c r="CK124" s="1014"/>
      <c r="CL124" s="1014"/>
      <c r="CM124" s="1014"/>
      <c r="CN124" s="1014"/>
      <c r="CO124" s="1015"/>
      <c r="CP124" s="1021" t="s">
        <v>455</v>
      </c>
      <c r="CQ124" s="1022"/>
      <c r="CR124" s="1022"/>
      <c r="CS124" s="1022"/>
      <c r="CT124" s="1022"/>
      <c r="CU124" s="1022"/>
      <c r="CV124" s="1022"/>
      <c r="CW124" s="1022"/>
      <c r="CX124" s="1022"/>
      <c r="CY124" s="1022"/>
      <c r="CZ124" s="1022"/>
      <c r="DA124" s="1022"/>
      <c r="DB124" s="1022"/>
      <c r="DC124" s="1022"/>
      <c r="DD124" s="1022"/>
      <c r="DE124" s="1022"/>
      <c r="DF124" s="1023"/>
      <c r="DG124" s="1006">
        <v>14286</v>
      </c>
      <c r="DH124" s="988"/>
      <c r="DI124" s="988"/>
      <c r="DJ124" s="988"/>
      <c r="DK124" s="989"/>
      <c r="DL124" s="987" t="s">
        <v>122</v>
      </c>
      <c r="DM124" s="988"/>
      <c r="DN124" s="988"/>
      <c r="DO124" s="988"/>
      <c r="DP124" s="989"/>
      <c r="DQ124" s="987" t="s">
        <v>122</v>
      </c>
      <c r="DR124" s="988"/>
      <c r="DS124" s="988"/>
      <c r="DT124" s="988"/>
      <c r="DU124" s="989"/>
      <c r="DV124" s="990" t="s">
        <v>122</v>
      </c>
      <c r="DW124" s="991"/>
      <c r="DX124" s="991"/>
      <c r="DY124" s="991"/>
      <c r="DZ124" s="992"/>
    </row>
    <row r="125" spans="1:130" s="218" customFormat="1" ht="26.25" customHeight="1" x14ac:dyDescent="0.2">
      <c r="A125" s="1059"/>
      <c r="B125" s="951"/>
      <c r="C125" s="924" t="s">
        <v>444</v>
      </c>
      <c r="D125" s="925"/>
      <c r="E125" s="925"/>
      <c r="F125" s="925"/>
      <c r="G125" s="925"/>
      <c r="H125" s="925"/>
      <c r="I125" s="925"/>
      <c r="J125" s="925"/>
      <c r="K125" s="925"/>
      <c r="L125" s="925"/>
      <c r="M125" s="925"/>
      <c r="N125" s="925"/>
      <c r="O125" s="925"/>
      <c r="P125" s="925"/>
      <c r="Q125" s="925"/>
      <c r="R125" s="925"/>
      <c r="S125" s="925"/>
      <c r="T125" s="925"/>
      <c r="U125" s="925"/>
      <c r="V125" s="925"/>
      <c r="W125" s="925"/>
      <c r="X125" s="925"/>
      <c r="Y125" s="925"/>
      <c r="Z125" s="926"/>
      <c r="AA125" s="960" t="s">
        <v>122</v>
      </c>
      <c r="AB125" s="961"/>
      <c r="AC125" s="961"/>
      <c r="AD125" s="961"/>
      <c r="AE125" s="962"/>
      <c r="AF125" s="963" t="s">
        <v>122</v>
      </c>
      <c r="AG125" s="961"/>
      <c r="AH125" s="961"/>
      <c r="AI125" s="961"/>
      <c r="AJ125" s="962"/>
      <c r="AK125" s="963" t="s">
        <v>122</v>
      </c>
      <c r="AL125" s="961"/>
      <c r="AM125" s="961"/>
      <c r="AN125" s="961"/>
      <c r="AO125" s="962"/>
      <c r="AP125" s="964" t="s">
        <v>122</v>
      </c>
      <c r="AQ125" s="965"/>
      <c r="AR125" s="965"/>
      <c r="AS125" s="965"/>
      <c r="AT125" s="96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4" t="s">
        <v>456</v>
      </c>
      <c r="CL125" s="1009"/>
      <c r="CM125" s="1009"/>
      <c r="CN125" s="1009"/>
      <c r="CO125" s="1010"/>
      <c r="CP125" s="931" t="s">
        <v>457</v>
      </c>
      <c r="CQ125" s="900"/>
      <c r="CR125" s="900"/>
      <c r="CS125" s="900"/>
      <c r="CT125" s="900"/>
      <c r="CU125" s="900"/>
      <c r="CV125" s="900"/>
      <c r="CW125" s="900"/>
      <c r="CX125" s="900"/>
      <c r="CY125" s="900"/>
      <c r="CZ125" s="900"/>
      <c r="DA125" s="900"/>
      <c r="DB125" s="900"/>
      <c r="DC125" s="900"/>
      <c r="DD125" s="900"/>
      <c r="DE125" s="900"/>
      <c r="DF125" s="901"/>
      <c r="DG125" s="932" t="s">
        <v>122</v>
      </c>
      <c r="DH125" s="933"/>
      <c r="DI125" s="933"/>
      <c r="DJ125" s="933"/>
      <c r="DK125" s="933"/>
      <c r="DL125" s="933" t="s">
        <v>122</v>
      </c>
      <c r="DM125" s="933"/>
      <c r="DN125" s="933"/>
      <c r="DO125" s="933"/>
      <c r="DP125" s="933"/>
      <c r="DQ125" s="933" t="s">
        <v>122</v>
      </c>
      <c r="DR125" s="933"/>
      <c r="DS125" s="933"/>
      <c r="DT125" s="933"/>
      <c r="DU125" s="933"/>
      <c r="DV125" s="934" t="s">
        <v>122</v>
      </c>
      <c r="DW125" s="934"/>
      <c r="DX125" s="934"/>
      <c r="DY125" s="934"/>
      <c r="DZ125" s="935"/>
    </row>
    <row r="126" spans="1:130" s="218" customFormat="1" ht="26.25" customHeight="1" thickBot="1" x14ac:dyDescent="0.25">
      <c r="A126" s="1059"/>
      <c r="B126" s="951"/>
      <c r="C126" s="924" t="s">
        <v>446</v>
      </c>
      <c r="D126" s="925"/>
      <c r="E126" s="925"/>
      <c r="F126" s="925"/>
      <c r="G126" s="925"/>
      <c r="H126" s="925"/>
      <c r="I126" s="925"/>
      <c r="J126" s="925"/>
      <c r="K126" s="925"/>
      <c r="L126" s="925"/>
      <c r="M126" s="925"/>
      <c r="N126" s="925"/>
      <c r="O126" s="925"/>
      <c r="P126" s="925"/>
      <c r="Q126" s="925"/>
      <c r="R126" s="925"/>
      <c r="S126" s="925"/>
      <c r="T126" s="925"/>
      <c r="U126" s="925"/>
      <c r="V126" s="925"/>
      <c r="W126" s="925"/>
      <c r="X126" s="925"/>
      <c r="Y126" s="925"/>
      <c r="Z126" s="926"/>
      <c r="AA126" s="960" t="s">
        <v>122</v>
      </c>
      <c r="AB126" s="961"/>
      <c r="AC126" s="961"/>
      <c r="AD126" s="961"/>
      <c r="AE126" s="962"/>
      <c r="AF126" s="963" t="s">
        <v>122</v>
      </c>
      <c r="AG126" s="961"/>
      <c r="AH126" s="961"/>
      <c r="AI126" s="961"/>
      <c r="AJ126" s="962"/>
      <c r="AK126" s="963" t="s">
        <v>122</v>
      </c>
      <c r="AL126" s="961"/>
      <c r="AM126" s="961"/>
      <c r="AN126" s="961"/>
      <c r="AO126" s="962"/>
      <c r="AP126" s="964" t="s">
        <v>122</v>
      </c>
      <c r="AQ126" s="965"/>
      <c r="AR126" s="965"/>
      <c r="AS126" s="965"/>
      <c r="AT126" s="96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5"/>
      <c r="CL126" s="1012"/>
      <c r="CM126" s="1012"/>
      <c r="CN126" s="1012"/>
      <c r="CO126" s="1013"/>
      <c r="CP126" s="924" t="s">
        <v>458</v>
      </c>
      <c r="CQ126" s="925"/>
      <c r="CR126" s="925"/>
      <c r="CS126" s="925"/>
      <c r="CT126" s="925"/>
      <c r="CU126" s="925"/>
      <c r="CV126" s="925"/>
      <c r="CW126" s="925"/>
      <c r="CX126" s="925"/>
      <c r="CY126" s="925"/>
      <c r="CZ126" s="925"/>
      <c r="DA126" s="925"/>
      <c r="DB126" s="925"/>
      <c r="DC126" s="925"/>
      <c r="DD126" s="925"/>
      <c r="DE126" s="925"/>
      <c r="DF126" s="926"/>
      <c r="DG126" s="927" t="s">
        <v>122</v>
      </c>
      <c r="DH126" s="928"/>
      <c r="DI126" s="928"/>
      <c r="DJ126" s="928"/>
      <c r="DK126" s="928"/>
      <c r="DL126" s="928" t="s">
        <v>122</v>
      </c>
      <c r="DM126" s="928"/>
      <c r="DN126" s="928"/>
      <c r="DO126" s="928"/>
      <c r="DP126" s="928"/>
      <c r="DQ126" s="928" t="s">
        <v>122</v>
      </c>
      <c r="DR126" s="928"/>
      <c r="DS126" s="928"/>
      <c r="DT126" s="928"/>
      <c r="DU126" s="928"/>
      <c r="DV126" s="929" t="s">
        <v>122</v>
      </c>
      <c r="DW126" s="929"/>
      <c r="DX126" s="929"/>
      <c r="DY126" s="929"/>
      <c r="DZ126" s="930"/>
    </row>
    <row r="127" spans="1:130" s="218" customFormat="1" ht="26.25" customHeight="1" x14ac:dyDescent="0.2">
      <c r="A127" s="1060"/>
      <c r="B127" s="953"/>
      <c r="C127" s="975" t="s">
        <v>459</v>
      </c>
      <c r="D127" s="967"/>
      <c r="E127" s="967"/>
      <c r="F127" s="967"/>
      <c r="G127" s="967"/>
      <c r="H127" s="967"/>
      <c r="I127" s="967"/>
      <c r="J127" s="967"/>
      <c r="K127" s="967"/>
      <c r="L127" s="967"/>
      <c r="M127" s="967"/>
      <c r="N127" s="967"/>
      <c r="O127" s="967"/>
      <c r="P127" s="967"/>
      <c r="Q127" s="967"/>
      <c r="R127" s="967"/>
      <c r="S127" s="967"/>
      <c r="T127" s="967"/>
      <c r="U127" s="967"/>
      <c r="V127" s="967"/>
      <c r="W127" s="967"/>
      <c r="X127" s="967"/>
      <c r="Y127" s="967"/>
      <c r="Z127" s="968"/>
      <c r="AA127" s="960">
        <v>2480</v>
      </c>
      <c r="AB127" s="961"/>
      <c r="AC127" s="961"/>
      <c r="AD127" s="961"/>
      <c r="AE127" s="962"/>
      <c r="AF127" s="963">
        <v>5836</v>
      </c>
      <c r="AG127" s="961"/>
      <c r="AH127" s="961"/>
      <c r="AI127" s="961"/>
      <c r="AJ127" s="962"/>
      <c r="AK127" s="963">
        <v>10529</v>
      </c>
      <c r="AL127" s="961"/>
      <c r="AM127" s="961"/>
      <c r="AN127" s="961"/>
      <c r="AO127" s="962"/>
      <c r="AP127" s="964">
        <v>0.1</v>
      </c>
      <c r="AQ127" s="965"/>
      <c r="AR127" s="965"/>
      <c r="AS127" s="965"/>
      <c r="AT127" s="966"/>
      <c r="AU127" s="220"/>
      <c r="AV127" s="220"/>
      <c r="AW127" s="220"/>
      <c r="AX127" s="1033" t="s">
        <v>460</v>
      </c>
      <c r="AY127" s="1034"/>
      <c r="AZ127" s="1034"/>
      <c r="BA127" s="1034"/>
      <c r="BB127" s="1034"/>
      <c r="BC127" s="1034"/>
      <c r="BD127" s="1034"/>
      <c r="BE127" s="1035"/>
      <c r="BF127" s="1036" t="s">
        <v>461</v>
      </c>
      <c r="BG127" s="1034"/>
      <c r="BH127" s="1034"/>
      <c r="BI127" s="1034"/>
      <c r="BJ127" s="1034"/>
      <c r="BK127" s="1034"/>
      <c r="BL127" s="1035"/>
      <c r="BM127" s="1036" t="s">
        <v>462</v>
      </c>
      <c r="BN127" s="1034"/>
      <c r="BO127" s="1034"/>
      <c r="BP127" s="1034"/>
      <c r="BQ127" s="1034"/>
      <c r="BR127" s="1034"/>
      <c r="BS127" s="1035"/>
      <c r="BT127" s="1036" t="s">
        <v>463</v>
      </c>
      <c r="BU127" s="1034"/>
      <c r="BV127" s="1034"/>
      <c r="BW127" s="1034"/>
      <c r="BX127" s="1034"/>
      <c r="BY127" s="1034"/>
      <c r="BZ127" s="1057"/>
      <c r="CA127" s="220"/>
      <c r="CB127" s="220"/>
      <c r="CC127" s="220"/>
      <c r="CD127" s="243"/>
      <c r="CE127" s="243"/>
      <c r="CF127" s="243"/>
      <c r="CG127" s="220"/>
      <c r="CH127" s="220"/>
      <c r="CI127" s="220"/>
      <c r="CJ127" s="242"/>
      <c r="CK127" s="1025"/>
      <c r="CL127" s="1012"/>
      <c r="CM127" s="1012"/>
      <c r="CN127" s="1012"/>
      <c r="CO127" s="1013"/>
      <c r="CP127" s="924" t="s">
        <v>464</v>
      </c>
      <c r="CQ127" s="925"/>
      <c r="CR127" s="925"/>
      <c r="CS127" s="925"/>
      <c r="CT127" s="925"/>
      <c r="CU127" s="925"/>
      <c r="CV127" s="925"/>
      <c r="CW127" s="925"/>
      <c r="CX127" s="925"/>
      <c r="CY127" s="925"/>
      <c r="CZ127" s="925"/>
      <c r="DA127" s="925"/>
      <c r="DB127" s="925"/>
      <c r="DC127" s="925"/>
      <c r="DD127" s="925"/>
      <c r="DE127" s="925"/>
      <c r="DF127" s="926"/>
      <c r="DG127" s="927" t="s">
        <v>122</v>
      </c>
      <c r="DH127" s="928"/>
      <c r="DI127" s="928"/>
      <c r="DJ127" s="928"/>
      <c r="DK127" s="928"/>
      <c r="DL127" s="928" t="s">
        <v>122</v>
      </c>
      <c r="DM127" s="928"/>
      <c r="DN127" s="928"/>
      <c r="DO127" s="928"/>
      <c r="DP127" s="928"/>
      <c r="DQ127" s="928" t="s">
        <v>122</v>
      </c>
      <c r="DR127" s="928"/>
      <c r="DS127" s="928"/>
      <c r="DT127" s="928"/>
      <c r="DU127" s="928"/>
      <c r="DV127" s="929" t="s">
        <v>122</v>
      </c>
      <c r="DW127" s="929"/>
      <c r="DX127" s="929"/>
      <c r="DY127" s="929"/>
      <c r="DZ127" s="930"/>
    </row>
    <row r="128" spans="1:130" s="218" customFormat="1" ht="26.25" customHeight="1" thickBot="1" x14ac:dyDescent="0.25">
      <c r="A128" s="1043" t="s">
        <v>465</v>
      </c>
      <c r="B128" s="1044"/>
      <c r="C128" s="1044"/>
      <c r="D128" s="1044"/>
      <c r="E128" s="1044"/>
      <c r="F128" s="1044"/>
      <c r="G128" s="1044"/>
      <c r="H128" s="1044"/>
      <c r="I128" s="1044"/>
      <c r="J128" s="1044"/>
      <c r="K128" s="1044"/>
      <c r="L128" s="1044"/>
      <c r="M128" s="1044"/>
      <c r="N128" s="1044"/>
      <c r="O128" s="1044"/>
      <c r="P128" s="1044"/>
      <c r="Q128" s="1044"/>
      <c r="R128" s="1044"/>
      <c r="S128" s="1044"/>
      <c r="T128" s="1044"/>
      <c r="U128" s="1044"/>
      <c r="V128" s="1044"/>
      <c r="W128" s="1045" t="s">
        <v>466</v>
      </c>
      <c r="X128" s="1045"/>
      <c r="Y128" s="1045"/>
      <c r="Z128" s="1046"/>
      <c r="AA128" s="1047">
        <v>352600</v>
      </c>
      <c r="AB128" s="1048"/>
      <c r="AC128" s="1048"/>
      <c r="AD128" s="1048"/>
      <c r="AE128" s="1049"/>
      <c r="AF128" s="1050">
        <v>346593</v>
      </c>
      <c r="AG128" s="1048"/>
      <c r="AH128" s="1048"/>
      <c r="AI128" s="1048"/>
      <c r="AJ128" s="1049"/>
      <c r="AK128" s="1050">
        <v>346276</v>
      </c>
      <c r="AL128" s="1048"/>
      <c r="AM128" s="1048"/>
      <c r="AN128" s="1048"/>
      <c r="AO128" s="1049"/>
      <c r="AP128" s="1051"/>
      <c r="AQ128" s="1052"/>
      <c r="AR128" s="1052"/>
      <c r="AS128" s="1052"/>
      <c r="AT128" s="1053"/>
      <c r="AU128" s="220"/>
      <c r="AV128" s="220"/>
      <c r="AW128" s="220"/>
      <c r="AX128" s="899" t="s">
        <v>467</v>
      </c>
      <c r="AY128" s="900"/>
      <c r="AZ128" s="900"/>
      <c r="BA128" s="900"/>
      <c r="BB128" s="900"/>
      <c r="BC128" s="900"/>
      <c r="BD128" s="900"/>
      <c r="BE128" s="901"/>
      <c r="BF128" s="1054" t="s">
        <v>122</v>
      </c>
      <c r="BG128" s="1055"/>
      <c r="BH128" s="1055"/>
      <c r="BI128" s="1055"/>
      <c r="BJ128" s="1055"/>
      <c r="BK128" s="1055"/>
      <c r="BL128" s="1056"/>
      <c r="BM128" s="1054">
        <v>12.3</v>
      </c>
      <c r="BN128" s="1055"/>
      <c r="BO128" s="1055"/>
      <c r="BP128" s="1055"/>
      <c r="BQ128" s="1055"/>
      <c r="BR128" s="1055"/>
      <c r="BS128" s="1056"/>
      <c r="BT128" s="1054">
        <v>20</v>
      </c>
      <c r="BU128" s="1055"/>
      <c r="BV128" s="1055"/>
      <c r="BW128" s="1055"/>
      <c r="BX128" s="1055"/>
      <c r="BY128" s="1055"/>
      <c r="BZ128" s="1078"/>
      <c r="CA128" s="243"/>
      <c r="CB128" s="243"/>
      <c r="CC128" s="243"/>
      <c r="CD128" s="243"/>
      <c r="CE128" s="243"/>
      <c r="CF128" s="243"/>
      <c r="CG128" s="220"/>
      <c r="CH128" s="220"/>
      <c r="CI128" s="220"/>
      <c r="CJ128" s="242"/>
      <c r="CK128" s="1026"/>
      <c r="CL128" s="1027"/>
      <c r="CM128" s="1027"/>
      <c r="CN128" s="1027"/>
      <c r="CO128" s="1028"/>
      <c r="CP128" s="1037" t="s">
        <v>468</v>
      </c>
      <c r="CQ128" s="726"/>
      <c r="CR128" s="726"/>
      <c r="CS128" s="726"/>
      <c r="CT128" s="726"/>
      <c r="CU128" s="726"/>
      <c r="CV128" s="726"/>
      <c r="CW128" s="726"/>
      <c r="CX128" s="726"/>
      <c r="CY128" s="726"/>
      <c r="CZ128" s="726"/>
      <c r="DA128" s="726"/>
      <c r="DB128" s="726"/>
      <c r="DC128" s="726"/>
      <c r="DD128" s="726"/>
      <c r="DE128" s="726"/>
      <c r="DF128" s="1038"/>
      <c r="DG128" s="1039">
        <v>5408</v>
      </c>
      <c r="DH128" s="1040"/>
      <c r="DI128" s="1040"/>
      <c r="DJ128" s="1040"/>
      <c r="DK128" s="1040"/>
      <c r="DL128" s="1040">
        <v>3295</v>
      </c>
      <c r="DM128" s="1040"/>
      <c r="DN128" s="1040"/>
      <c r="DO128" s="1040"/>
      <c r="DP128" s="1040"/>
      <c r="DQ128" s="1040">
        <v>1101</v>
      </c>
      <c r="DR128" s="1040"/>
      <c r="DS128" s="1040"/>
      <c r="DT128" s="1040"/>
      <c r="DU128" s="1040"/>
      <c r="DV128" s="1041">
        <v>0</v>
      </c>
      <c r="DW128" s="1041"/>
      <c r="DX128" s="1041"/>
      <c r="DY128" s="1041"/>
      <c r="DZ128" s="1042"/>
    </row>
    <row r="129" spans="1:131" s="218" customFormat="1" ht="26.25" customHeight="1" x14ac:dyDescent="0.2">
      <c r="A129" s="936" t="s">
        <v>102</v>
      </c>
      <c r="B129" s="937"/>
      <c r="C129" s="937"/>
      <c r="D129" s="937"/>
      <c r="E129" s="937"/>
      <c r="F129" s="937"/>
      <c r="G129" s="937"/>
      <c r="H129" s="937"/>
      <c r="I129" s="937"/>
      <c r="J129" s="937"/>
      <c r="K129" s="937"/>
      <c r="L129" s="937"/>
      <c r="M129" s="937"/>
      <c r="N129" s="937"/>
      <c r="O129" s="937"/>
      <c r="P129" s="937"/>
      <c r="Q129" s="937"/>
      <c r="R129" s="937"/>
      <c r="S129" s="937"/>
      <c r="T129" s="937"/>
      <c r="U129" s="937"/>
      <c r="V129" s="937"/>
      <c r="W129" s="1072" t="s">
        <v>469</v>
      </c>
      <c r="X129" s="1073"/>
      <c r="Y129" s="1073"/>
      <c r="Z129" s="1074"/>
      <c r="AA129" s="960">
        <v>21548090</v>
      </c>
      <c r="AB129" s="961"/>
      <c r="AC129" s="961"/>
      <c r="AD129" s="961"/>
      <c r="AE129" s="962"/>
      <c r="AF129" s="963">
        <v>21790654</v>
      </c>
      <c r="AG129" s="961"/>
      <c r="AH129" s="961"/>
      <c r="AI129" s="961"/>
      <c r="AJ129" s="962"/>
      <c r="AK129" s="963">
        <v>22071713</v>
      </c>
      <c r="AL129" s="961"/>
      <c r="AM129" s="961"/>
      <c r="AN129" s="961"/>
      <c r="AO129" s="962"/>
      <c r="AP129" s="1075"/>
      <c r="AQ129" s="1076"/>
      <c r="AR129" s="1076"/>
      <c r="AS129" s="1076"/>
      <c r="AT129" s="1077"/>
      <c r="AU129" s="221"/>
      <c r="AV129" s="221"/>
      <c r="AW129" s="221"/>
      <c r="AX129" s="1067" t="s">
        <v>470</v>
      </c>
      <c r="AY129" s="925"/>
      <c r="AZ129" s="925"/>
      <c r="BA129" s="925"/>
      <c r="BB129" s="925"/>
      <c r="BC129" s="925"/>
      <c r="BD129" s="925"/>
      <c r="BE129" s="926"/>
      <c r="BF129" s="1068" t="s">
        <v>122</v>
      </c>
      <c r="BG129" s="1069"/>
      <c r="BH129" s="1069"/>
      <c r="BI129" s="1069"/>
      <c r="BJ129" s="1069"/>
      <c r="BK129" s="1069"/>
      <c r="BL129" s="1070"/>
      <c r="BM129" s="1068">
        <v>17.3</v>
      </c>
      <c r="BN129" s="1069"/>
      <c r="BO129" s="1069"/>
      <c r="BP129" s="1069"/>
      <c r="BQ129" s="1069"/>
      <c r="BR129" s="1069"/>
      <c r="BS129" s="1070"/>
      <c r="BT129" s="1068">
        <v>30</v>
      </c>
      <c r="BU129" s="1069"/>
      <c r="BV129" s="1069"/>
      <c r="BW129" s="1069"/>
      <c r="BX129" s="1069"/>
      <c r="BY129" s="1069"/>
      <c r="BZ129" s="1071"/>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936" t="s">
        <v>471</v>
      </c>
      <c r="B130" s="937"/>
      <c r="C130" s="937"/>
      <c r="D130" s="937"/>
      <c r="E130" s="937"/>
      <c r="F130" s="937"/>
      <c r="G130" s="937"/>
      <c r="H130" s="937"/>
      <c r="I130" s="937"/>
      <c r="J130" s="937"/>
      <c r="K130" s="937"/>
      <c r="L130" s="937"/>
      <c r="M130" s="937"/>
      <c r="N130" s="937"/>
      <c r="O130" s="937"/>
      <c r="P130" s="937"/>
      <c r="Q130" s="937"/>
      <c r="R130" s="937"/>
      <c r="S130" s="937"/>
      <c r="T130" s="937"/>
      <c r="U130" s="937"/>
      <c r="V130" s="937"/>
      <c r="W130" s="1072" t="s">
        <v>472</v>
      </c>
      <c r="X130" s="1073"/>
      <c r="Y130" s="1073"/>
      <c r="Z130" s="1074"/>
      <c r="AA130" s="960">
        <v>3406575</v>
      </c>
      <c r="AB130" s="961"/>
      <c r="AC130" s="961"/>
      <c r="AD130" s="961"/>
      <c r="AE130" s="962"/>
      <c r="AF130" s="963">
        <v>3477811</v>
      </c>
      <c r="AG130" s="961"/>
      <c r="AH130" s="961"/>
      <c r="AI130" s="961"/>
      <c r="AJ130" s="962"/>
      <c r="AK130" s="963">
        <v>3266829</v>
      </c>
      <c r="AL130" s="961"/>
      <c r="AM130" s="961"/>
      <c r="AN130" s="961"/>
      <c r="AO130" s="962"/>
      <c r="AP130" s="1075"/>
      <c r="AQ130" s="1076"/>
      <c r="AR130" s="1076"/>
      <c r="AS130" s="1076"/>
      <c r="AT130" s="1077"/>
      <c r="AU130" s="221"/>
      <c r="AV130" s="221"/>
      <c r="AW130" s="221"/>
      <c r="AX130" s="1067" t="s">
        <v>473</v>
      </c>
      <c r="AY130" s="925"/>
      <c r="AZ130" s="925"/>
      <c r="BA130" s="925"/>
      <c r="BB130" s="925"/>
      <c r="BC130" s="925"/>
      <c r="BD130" s="925"/>
      <c r="BE130" s="926"/>
      <c r="BF130" s="1103">
        <v>4.9000000000000004</v>
      </c>
      <c r="BG130" s="1104"/>
      <c r="BH130" s="1104"/>
      <c r="BI130" s="1104"/>
      <c r="BJ130" s="1104"/>
      <c r="BK130" s="1104"/>
      <c r="BL130" s="1105"/>
      <c r="BM130" s="1103">
        <v>25</v>
      </c>
      <c r="BN130" s="1104"/>
      <c r="BO130" s="1104"/>
      <c r="BP130" s="1104"/>
      <c r="BQ130" s="1104"/>
      <c r="BR130" s="1104"/>
      <c r="BS130" s="1105"/>
      <c r="BT130" s="1103">
        <v>35</v>
      </c>
      <c r="BU130" s="1104"/>
      <c r="BV130" s="1104"/>
      <c r="BW130" s="1104"/>
      <c r="BX130" s="1104"/>
      <c r="BY130" s="1104"/>
      <c r="BZ130" s="1106"/>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1107"/>
      <c r="B131" s="1108"/>
      <c r="C131" s="1108"/>
      <c r="D131" s="1108"/>
      <c r="E131" s="1108"/>
      <c r="F131" s="1108"/>
      <c r="G131" s="1108"/>
      <c r="H131" s="1108"/>
      <c r="I131" s="1108"/>
      <c r="J131" s="1108"/>
      <c r="K131" s="1108"/>
      <c r="L131" s="1108"/>
      <c r="M131" s="1108"/>
      <c r="N131" s="1108"/>
      <c r="O131" s="1108"/>
      <c r="P131" s="1108"/>
      <c r="Q131" s="1108"/>
      <c r="R131" s="1108"/>
      <c r="S131" s="1108"/>
      <c r="T131" s="1108"/>
      <c r="U131" s="1108"/>
      <c r="V131" s="1108"/>
      <c r="W131" s="1109" t="s">
        <v>474</v>
      </c>
      <c r="X131" s="1110"/>
      <c r="Y131" s="1110"/>
      <c r="Z131" s="1111"/>
      <c r="AA131" s="1006">
        <v>18141515</v>
      </c>
      <c r="AB131" s="988"/>
      <c r="AC131" s="988"/>
      <c r="AD131" s="988"/>
      <c r="AE131" s="989"/>
      <c r="AF131" s="987">
        <v>18312843</v>
      </c>
      <c r="AG131" s="988"/>
      <c r="AH131" s="988"/>
      <c r="AI131" s="988"/>
      <c r="AJ131" s="989"/>
      <c r="AK131" s="987">
        <v>18804884</v>
      </c>
      <c r="AL131" s="988"/>
      <c r="AM131" s="988"/>
      <c r="AN131" s="988"/>
      <c r="AO131" s="989"/>
      <c r="AP131" s="1112"/>
      <c r="AQ131" s="1113"/>
      <c r="AR131" s="1113"/>
      <c r="AS131" s="1113"/>
      <c r="AT131" s="1114"/>
      <c r="AU131" s="221"/>
      <c r="AV131" s="221"/>
      <c r="AW131" s="221"/>
      <c r="AX131" s="1085" t="s">
        <v>475</v>
      </c>
      <c r="AY131" s="726"/>
      <c r="AZ131" s="726"/>
      <c r="BA131" s="726"/>
      <c r="BB131" s="726"/>
      <c r="BC131" s="726"/>
      <c r="BD131" s="726"/>
      <c r="BE131" s="1038"/>
      <c r="BF131" s="1086" t="s">
        <v>122</v>
      </c>
      <c r="BG131" s="1087"/>
      <c r="BH131" s="1087"/>
      <c r="BI131" s="1087"/>
      <c r="BJ131" s="1087"/>
      <c r="BK131" s="1087"/>
      <c r="BL131" s="1088"/>
      <c r="BM131" s="1086">
        <v>350</v>
      </c>
      <c r="BN131" s="1087"/>
      <c r="BO131" s="1087"/>
      <c r="BP131" s="1087"/>
      <c r="BQ131" s="1087"/>
      <c r="BR131" s="1087"/>
      <c r="BS131" s="1088"/>
      <c r="BT131" s="1089"/>
      <c r="BU131" s="1090"/>
      <c r="BV131" s="1090"/>
      <c r="BW131" s="1090"/>
      <c r="BX131" s="1090"/>
      <c r="BY131" s="1090"/>
      <c r="BZ131" s="1091"/>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1092" t="s">
        <v>476</v>
      </c>
      <c r="B132" s="1093"/>
      <c r="C132" s="1093"/>
      <c r="D132" s="1093"/>
      <c r="E132" s="1093"/>
      <c r="F132" s="1093"/>
      <c r="G132" s="1093"/>
      <c r="H132" s="1093"/>
      <c r="I132" s="1093"/>
      <c r="J132" s="1093"/>
      <c r="K132" s="1093"/>
      <c r="L132" s="1093"/>
      <c r="M132" s="1093"/>
      <c r="N132" s="1093"/>
      <c r="O132" s="1093"/>
      <c r="P132" s="1093"/>
      <c r="Q132" s="1093"/>
      <c r="R132" s="1093"/>
      <c r="S132" s="1093"/>
      <c r="T132" s="1093"/>
      <c r="U132" s="1093"/>
      <c r="V132" s="1096" t="s">
        <v>477</v>
      </c>
      <c r="W132" s="1096"/>
      <c r="X132" s="1096"/>
      <c r="Y132" s="1096"/>
      <c r="Z132" s="1097"/>
      <c r="AA132" s="1098">
        <v>4.5726004690000002</v>
      </c>
      <c r="AB132" s="1099"/>
      <c r="AC132" s="1099"/>
      <c r="AD132" s="1099"/>
      <c r="AE132" s="1100"/>
      <c r="AF132" s="1101">
        <v>4.9495755519999998</v>
      </c>
      <c r="AG132" s="1099"/>
      <c r="AH132" s="1099"/>
      <c r="AI132" s="1099"/>
      <c r="AJ132" s="1100"/>
      <c r="AK132" s="1101">
        <v>5.2698649990000002</v>
      </c>
      <c r="AL132" s="1099"/>
      <c r="AM132" s="1099"/>
      <c r="AN132" s="1099"/>
      <c r="AO132" s="1100"/>
      <c r="AP132" s="1003"/>
      <c r="AQ132" s="1004"/>
      <c r="AR132" s="1004"/>
      <c r="AS132" s="1004"/>
      <c r="AT132" s="1102"/>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1094"/>
      <c r="B133" s="1095"/>
      <c r="C133" s="1095"/>
      <c r="D133" s="1095"/>
      <c r="E133" s="1095"/>
      <c r="F133" s="1095"/>
      <c r="G133" s="1095"/>
      <c r="H133" s="1095"/>
      <c r="I133" s="1095"/>
      <c r="J133" s="1095"/>
      <c r="K133" s="1095"/>
      <c r="L133" s="1095"/>
      <c r="M133" s="1095"/>
      <c r="N133" s="1095"/>
      <c r="O133" s="1095"/>
      <c r="P133" s="1095"/>
      <c r="Q133" s="1095"/>
      <c r="R133" s="1095"/>
      <c r="S133" s="1095"/>
      <c r="T133" s="1095"/>
      <c r="U133" s="1095"/>
      <c r="V133" s="1079" t="s">
        <v>478</v>
      </c>
      <c r="W133" s="1079"/>
      <c r="X133" s="1079"/>
      <c r="Y133" s="1079"/>
      <c r="Z133" s="1080"/>
      <c r="AA133" s="1081">
        <v>4.3</v>
      </c>
      <c r="AB133" s="1082"/>
      <c r="AC133" s="1082"/>
      <c r="AD133" s="1082"/>
      <c r="AE133" s="1083"/>
      <c r="AF133" s="1081">
        <v>4.3</v>
      </c>
      <c r="AG133" s="1082"/>
      <c r="AH133" s="1082"/>
      <c r="AI133" s="1082"/>
      <c r="AJ133" s="1083"/>
      <c r="AK133" s="1081">
        <v>4.9000000000000004</v>
      </c>
      <c r="AL133" s="1082"/>
      <c r="AM133" s="1082"/>
      <c r="AN133" s="1082"/>
      <c r="AO133" s="1083"/>
      <c r="AP133" s="1030"/>
      <c r="AQ133" s="1031"/>
      <c r="AR133" s="1031"/>
      <c r="AS133" s="1031"/>
      <c r="AT133" s="1084"/>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IvtZE6FiQvjvzxfCl0efwjkpmuQJZWO9CdM4xQVadDlgKm57E8fHovK6aHtLssLdlVi74yk2+sSZ1/1+kqt/Ag==" saltValue="wy2Ea09istlNKG17SLd98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479</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Us9I+qB2CG7Kw8MeqEHMe2Mv6Gf1uyM++oJYO6lOIdCaiJMAtbBjs1FRjVL0aUvAen9sTKF2OxAqvacNfCU6eA==" saltValue="nHQFHNUIcyI1RlCgEqO9lw==" spinCount="100000" sheet="1" objects="1" scenarios="1"/>
  <dataConsolidate/>
  <phoneticPr fontId="2"/>
  <printOptions horizontalCentered="1" verticalCentered="1"/>
  <pageMargins left="0" right="0" top="0" bottom="0" header="0" footer="0"/>
  <pageSetup paperSize="8" scale="62"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xwaJOgpWz8vZm4NnXTgbiUemMbET5AV8+3/9xwoCwFk8sjl9thQZ8vAgZvFBeh9NNlWJ5qn4xROjde8siyizaQ==" saltValue="c87RTPY7RdJDcQIrYuW+3g==" spinCount="100000" sheet="1" objects="1" scenarios="1"/>
  <dataConsolidate/>
  <phoneticPr fontId="2"/>
  <printOptions horizontalCentered="1" verticalCentered="1"/>
  <pageMargins left="0" right="0" top="0" bottom="0" header="0" footer="0"/>
  <pageSetup paperSize="8" scale="67" fitToHeight="0"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480</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481</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6" t="s">
        <v>482</v>
      </c>
      <c r="AP7" s="260"/>
      <c r="AQ7" s="261" t="s">
        <v>483</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7"/>
      <c r="AP8" s="266" t="s">
        <v>484</v>
      </c>
      <c r="AQ8" s="267" t="s">
        <v>485</v>
      </c>
      <c r="AR8" s="268" t="s">
        <v>486</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8" t="s">
        <v>487</v>
      </c>
      <c r="AL9" s="1119"/>
      <c r="AM9" s="1119"/>
      <c r="AN9" s="1120"/>
      <c r="AO9" s="269">
        <v>6371911</v>
      </c>
      <c r="AP9" s="269">
        <v>88388</v>
      </c>
      <c r="AQ9" s="270">
        <v>95899</v>
      </c>
      <c r="AR9" s="271">
        <v>-7.8</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8" t="s">
        <v>488</v>
      </c>
      <c r="AL10" s="1119"/>
      <c r="AM10" s="1119"/>
      <c r="AN10" s="1120"/>
      <c r="AO10" s="272">
        <v>877745</v>
      </c>
      <c r="AP10" s="272">
        <v>12176</v>
      </c>
      <c r="AQ10" s="273">
        <v>7418</v>
      </c>
      <c r="AR10" s="274">
        <v>64.099999999999994</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8" t="s">
        <v>489</v>
      </c>
      <c r="AL11" s="1119"/>
      <c r="AM11" s="1119"/>
      <c r="AN11" s="1120"/>
      <c r="AO11" s="272">
        <v>88759</v>
      </c>
      <c r="AP11" s="272">
        <v>1231</v>
      </c>
      <c r="AQ11" s="273">
        <v>1842</v>
      </c>
      <c r="AR11" s="274">
        <v>-33.200000000000003</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8" t="s">
        <v>490</v>
      </c>
      <c r="AL12" s="1119"/>
      <c r="AM12" s="1119"/>
      <c r="AN12" s="1120"/>
      <c r="AO12" s="272" t="s">
        <v>491</v>
      </c>
      <c r="AP12" s="272" t="s">
        <v>491</v>
      </c>
      <c r="AQ12" s="273">
        <v>18</v>
      </c>
      <c r="AR12" s="274" t="s">
        <v>491</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8" t="s">
        <v>492</v>
      </c>
      <c r="AL13" s="1119"/>
      <c r="AM13" s="1119"/>
      <c r="AN13" s="1120"/>
      <c r="AO13" s="272">
        <v>255980</v>
      </c>
      <c r="AP13" s="272">
        <v>3551</v>
      </c>
      <c r="AQ13" s="273">
        <v>3674</v>
      </c>
      <c r="AR13" s="274">
        <v>-3.3</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8" t="s">
        <v>493</v>
      </c>
      <c r="AL14" s="1119"/>
      <c r="AM14" s="1119"/>
      <c r="AN14" s="1120"/>
      <c r="AO14" s="272">
        <v>328842</v>
      </c>
      <c r="AP14" s="272">
        <v>4562</v>
      </c>
      <c r="AQ14" s="273">
        <v>2040</v>
      </c>
      <c r="AR14" s="274">
        <v>123.6</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21" t="s">
        <v>494</v>
      </c>
      <c r="AL15" s="1122"/>
      <c r="AM15" s="1122"/>
      <c r="AN15" s="1123"/>
      <c r="AO15" s="272">
        <v>-437175</v>
      </c>
      <c r="AP15" s="272">
        <v>-6064</v>
      </c>
      <c r="AQ15" s="273">
        <v>-5724</v>
      </c>
      <c r="AR15" s="274">
        <v>5.9</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21" t="s">
        <v>177</v>
      </c>
      <c r="AL16" s="1122"/>
      <c r="AM16" s="1122"/>
      <c r="AN16" s="1123"/>
      <c r="AO16" s="272">
        <v>7486062</v>
      </c>
      <c r="AP16" s="272">
        <v>103843</v>
      </c>
      <c r="AQ16" s="273">
        <v>105167</v>
      </c>
      <c r="AR16" s="274">
        <v>-1.3</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495</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496</v>
      </c>
      <c r="AP20" s="281" t="s">
        <v>497</v>
      </c>
      <c r="AQ20" s="282" t="s">
        <v>498</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4" t="s">
        <v>499</v>
      </c>
      <c r="AL21" s="1125"/>
      <c r="AM21" s="1125"/>
      <c r="AN21" s="1126"/>
      <c r="AO21" s="285">
        <v>8.89</v>
      </c>
      <c r="AP21" s="286">
        <v>8.91</v>
      </c>
      <c r="AQ21" s="287">
        <v>-0.02</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4" t="s">
        <v>500</v>
      </c>
      <c r="AL22" s="1125"/>
      <c r="AM22" s="1125"/>
      <c r="AN22" s="1126"/>
      <c r="AO22" s="290">
        <v>98.4</v>
      </c>
      <c r="AP22" s="291">
        <v>97.6</v>
      </c>
      <c r="AQ22" s="292">
        <v>0.8</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15" t="s">
        <v>501</v>
      </c>
      <c r="B26" s="1115"/>
      <c r="C26" s="1115"/>
      <c r="D26" s="1115"/>
      <c r="E26" s="1115"/>
      <c r="F26" s="1115"/>
      <c r="G26" s="1115"/>
      <c r="H26" s="1115"/>
      <c r="I26" s="1115"/>
      <c r="J26" s="1115"/>
      <c r="K26" s="1115"/>
      <c r="L26" s="1115"/>
      <c r="M26" s="1115"/>
      <c r="N26" s="1115"/>
      <c r="O26" s="1115"/>
      <c r="P26" s="1115"/>
      <c r="Q26" s="1115"/>
      <c r="R26" s="1115"/>
      <c r="S26" s="1115"/>
      <c r="T26" s="1115"/>
      <c r="U26" s="1115"/>
      <c r="V26" s="1115"/>
      <c r="W26" s="1115"/>
      <c r="X26" s="1115"/>
      <c r="Y26" s="1115"/>
      <c r="Z26" s="1115"/>
      <c r="AA26" s="1115"/>
      <c r="AB26" s="1115"/>
      <c r="AC26" s="1115"/>
      <c r="AD26" s="1115"/>
      <c r="AE26" s="1115"/>
      <c r="AF26" s="1115"/>
      <c r="AG26" s="1115"/>
      <c r="AH26" s="1115"/>
      <c r="AI26" s="1115"/>
      <c r="AJ26" s="1115"/>
      <c r="AK26" s="1115"/>
      <c r="AL26" s="1115"/>
      <c r="AM26" s="1115"/>
      <c r="AN26" s="1115"/>
      <c r="AO26" s="1115"/>
      <c r="AP26" s="1115"/>
      <c r="AQ26" s="1115"/>
      <c r="AR26" s="1115"/>
      <c r="AS26" s="1115"/>
      <c r="AT26" s="255"/>
    </row>
    <row r="27" spans="1:46" ht="13.2" x14ac:dyDescent="0.2">
      <c r="A27" s="297"/>
      <c r="AO27" s="250"/>
      <c r="AP27" s="250"/>
      <c r="AQ27" s="250"/>
      <c r="AR27" s="250"/>
      <c r="AS27" s="250"/>
      <c r="AT27" s="250"/>
    </row>
    <row r="28" spans="1:46" ht="16.2" x14ac:dyDescent="0.2">
      <c r="A28" s="251" t="s">
        <v>502</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503</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6" t="s">
        <v>482</v>
      </c>
      <c r="AP30" s="260"/>
      <c r="AQ30" s="261" t="s">
        <v>483</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7"/>
      <c r="AP31" s="266" t="s">
        <v>484</v>
      </c>
      <c r="AQ31" s="267" t="s">
        <v>485</v>
      </c>
      <c r="AR31" s="268" t="s">
        <v>486</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2" t="s">
        <v>504</v>
      </c>
      <c r="AL32" s="1133"/>
      <c r="AM32" s="1133"/>
      <c r="AN32" s="1134"/>
      <c r="AO32" s="300">
        <v>3545889</v>
      </c>
      <c r="AP32" s="300">
        <v>49187</v>
      </c>
      <c r="AQ32" s="301">
        <v>63956</v>
      </c>
      <c r="AR32" s="302">
        <v>-23.1</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2" t="s">
        <v>505</v>
      </c>
      <c r="AL33" s="1133"/>
      <c r="AM33" s="1133"/>
      <c r="AN33" s="1134"/>
      <c r="AO33" s="300" t="s">
        <v>491</v>
      </c>
      <c r="AP33" s="300" t="s">
        <v>491</v>
      </c>
      <c r="AQ33" s="301" t="s">
        <v>491</v>
      </c>
      <c r="AR33" s="302" t="s">
        <v>491</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2" t="s">
        <v>506</v>
      </c>
      <c r="AL34" s="1133"/>
      <c r="AM34" s="1133"/>
      <c r="AN34" s="1134"/>
      <c r="AO34" s="300" t="s">
        <v>491</v>
      </c>
      <c r="AP34" s="300" t="s">
        <v>491</v>
      </c>
      <c r="AQ34" s="301">
        <v>4</v>
      </c>
      <c r="AR34" s="302" t="s">
        <v>491</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2" t="s">
        <v>507</v>
      </c>
      <c r="AL35" s="1133"/>
      <c r="AM35" s="1133"/>
      <c r="AN35" s="1134"/>
      <c r="AO35" s="300">
        <v>805013</v>
      </c>
      <c r="AP35" s="300">
        <v>11167</v>
      </c>
      <c r="AQ35" s="301">
        <v>14498</v>
      </c>
      <c r="AR35" s="302">
        <v>-23</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2" t="s">
        <v>508</v>
      </c>
      <c r="AL36" s="1133"/>
      <c r="AM36" s="1133"/>
      <c r="AN36" s="1134"/>
      <c r="AO36" s="300">
        <v>242666</v>
      </c>
      <c r="AP36" s="300">
        <v>3366</v>
      </c>
      <c r="AQ36" s="301">
        <v>1993</v>
      </c>
      <c r="AR36" s="302">
        <v>68.900000000000006</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2" t="s">
        <v>509</v>
      </c>
      <c r="AL37" s="1133"/>
      <c r="AM37" s="1133"/>
      <c r="AN37" s="1134"/>
      <c r="AO37" s="300">
        <v>10529</v>
      </c>
      <c r="AP37" s="300">
        <v>146</v>
      </c>
      <c r="AQ37" s="301">
        <v>407</v>
      </c>
      <c r="AR37" s="302">
        <v>-64.099999999999994</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5" t="s">
        <v>510</v>
      </c>
      <c r="AL38" s="1136"/>
      <c r="AM38" s="1136"/>
      <c r="AN38" s="1137"/>
      <c r="AO38" s="303" t="s">
        <v>491</v>
      </c>
      <c r="AP38" s="303" t="s">
        <v>491</v>
      </c>
      <c r="AQ38" s="304">
        <v>1</v>
      </c>
      <c r="AR38" s="292" t="s">
        <v>491</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5" t="s">
        <v>511</v>
      </c>
      <c r="AL39" s="1136"/>
      <c r="AM39" s="1136"/>
      <c r="AN39" s="1137"/>
      <c r="AO39" s="300">
        <v>-346276</v>
      </c>
      <c r="AP39" s="300">
        <v>-4803</v>
      </c>
      <c r="AQ39" s="301">
        <v>-3355</v>
      </c>
      <c r="AR39" s="302">
        <v>43.2</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2" t="s">
        <v>512</v>
      </c>
      <c r="AL40" s="1133"/>
      <c r="AM40" s="1133"/>
      <c r="AN40" s="1134"/>
      <c r="AO40" s="300">
        <v>-3266829</v>
      </c>
      <c r="AP40" s="300">
        <v>-45316</v>
      </c>
      <c r="AQ40" s="301">
        <v>-53996</v>
      </c>
      <c r="AR40" s="302">
        <v>-16.100000000000001</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8" t="s">
        <v>287</v>
      </c>
      <c r="AL41" s="1139"/>
      <c r="AM41" s="1139"/>
      <c r="AN41" s="1140"/>
      <c r="AO41" s="300">
        <v>990992</v>
      </c>
      <c r="AP41" s="300">
        <v>13747</v>
      </c>
      <c r="AQ41" s="301">
        <v>23508</v>
      </c>
      <c r="AR41" s="302">
        <v>-41.5</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513</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514</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7" t="s">
        <v>482</v>
      </c>
      <c r="AN49" s="1129" t="s">
        <v>515</v>
      </c>
      <c r="AO49" s="1130"/>
      <c r="AP49" s="1130"/>
      <c r="AQ49" s="1130"/>
      <c r="AR49" s="1131"/>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8"/>
      <c r="AN50" s="316" t="s">
        <v>516</v>
      </c>
      <c r="AO50" s="317" t="s">
        <v>517</v>
      </c>
      <c r="AP50" s="318" t="s">
        <v>518</v>
      </c>
      <c r="AQ50" s="319" t="s">
        <v>519</v>
      </c>
      <c r="AR50" s="320" t="s">
        <v>520</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521</v>
      </c>
      <c r="AL51" s="313"/>
      <c r="AM51" s="321">
        <v>3233563</v>
      </c>
      <c r="AN51" s="322">
        <v>42633</v>
      </c>
      <c r="AO51" s="323">
        <v>-36.200000000000003</v>
      </c>
      <c r="AP51" s="324">
        <v>63812</v>
      </c>
      <c r="AQ51" s="325">
        <v>2.2999999999999998</v>
      </c>
      <c r="AR51" s="326">
        <v>-38.5</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522</v>
      </c>
      <c r="AM52" s="329">
        <v>1524114</v>
      </c>
      <c r="AN52" s="330">
        <v>20095</v>
      </c>
      <c r="AO52" s="331">
        <v>-47.4</v>
      </c>
      <c r="AP52" s="332">
        <v>33848</v>
      </c>
      <c r="AQ52" s="333">
        <v>-4.2</v>
      </c>
      <c r="AR52" s="334">
        <v>-43.2</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523</v>
      </c>
      <c r="AL53" s="313"/>
      <c r="AM53" s="321">
        <v>2144810</v>
      </c>
      <c r="AN53" s="322">
        <v>28652</v>
      </c>
      <c r="AO53" s="323">
        <v>-32.799999999999997</v>
      </c>
      <c r="AP53" s="324">
        <v>71871</v>
      </c>
      <c r="AQ53" s="325">
        <v>12.6</v>
      </c>
      <c r="AR53" s="326">
        <v>-45.4</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522</v>
      </c>
      <c r="AM54" s="329">
        <v>1008775</v>
      </c>
      <c r="AN54" s="330">
        <v>13476</v>
      </c>
      <c r="AO54" s="331">
        <v>-32.9</v>
      </c>
      <c r="AP54" s="332">
        <v>38232</v>
      </c>
      <c r="AQ54" s="333">
        <v>13</v>
      </c>
      <c r="AR54" s="334">
        <v>-45.9</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524</v>
      </c>
      <c r="AL55" s="313"/>
      <c r="AM55" s="321">
        <v>1923320</v>
      </c>
      <c r="AN55" s="322">
        <v>26002</v>
      </c>
      <c r="AO55" s="323">
        <v>-9.1999999999999993</v>
      </c>
      <c r="AP55" s="324">
        <v>71807</v>
      </c>
      <c r="AQ55" s="325">
        <v>-0.1</v>
      </c>
      <c r="AR55" s="326">
        <v>-9.1</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522</v>
      </c>
      <c r="AM56" s="329">
        <v>1291925</v>
      </c>
      <c r="AN56" s="330">
        <v>17466</v>
      </c>
      <c r="AO56" s="331">
        <v>29.6</v>
      </c>
      <c r="AP56" s="332">
        <v>37333</v>
      </c>
      <c r="AQ56" s="333">
        <v>-2.4</v>
      </c>
      <c r="AR56" s="334">
        <v>32</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525</v>
      </c>
      <c r="AL57" s="313"/>
      <c r="AM57" s="321">
        <v>2452694</v>
      </c>
      <c r="AN57" s="322">
        <v>33567</v>
      </c>
      <c r="AO57" s="323">
        <v>29.1</v>
      </c>
      <c r="AP57" s="324">
        <v>80821</v>
      </c>
      <c r="AQ57" s="325">
        <v>12.6</v>
      </c>
      <c r="AR57" s="326">
        <v>16.5</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522</v>
      </c>
      <c r="AM58" s="329">
        <v>1413149</v>
      </c>
      <c r="AN58" s="330">
        <v>19340</v>
      </c>
      <c r="AO58" s="331">
        <v>10.7</v>
      </c>
      <c r="AP58" s="332">
        <v>49586</v>
      </c>
      <c r="AQ58" s="333">
        <v>32.799999999999997</v>
      </c>
      <c r="AR58" s="334">
        <v>-22.1</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526</v>
      </c>
      <c r="AL59" s="313"/>
      <c r="AM59" s="321">
        <v>3329661</v>
      </c>
      <c r="AN59" s="322">
        <v>46188</v>
      </c>
      <c r="AO59" s="323">
        <v>37.6</v>
      </c>
      <c r="AP59" s="324">
        <v>79840</v>
      </c>
      <c r="AQ59" s="325">
        <v>-1.2</v>
      </c>
      <c r="AR59" s="326">
        <v>38.799999999999997</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522</v>
      </c>
      <c r="AM60" s="329">
        <v>2270893</v>
      </c>
      <c r="AN60" s="330">
        <v>31501</v>
      </c>
      <c r="AO60" s="331">
        <v>62.9</v>
      </c>
      <c r="AP60" s="332">
        <v>45238</v>
      </c>
      <c r="AQ60" s="333">
        <v>-8.8000000000000007</v>
      </c>
      <c r="AR60" s="334">
        <v>71.7</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527</v>
      </c>
      <c r="AL61" s="335"/>
      <c r="AM61" s="336">
        <v>2616810</v>
      </c>
      <c r="AN61" s="337">
        <v>35408</v>
      </c>
      <c r="AO61" s="338">
        <v>-2.2999999999999998</v>
      </c>
      <c r="AP61" s="339">
        <v>73630</v>
      </c>
      <c r="AQ61" s="340">
        <v>5.2</v>
      </c>
      <c r="AR61" s="326">
        <v>-7.5</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522</v>
      </c>
      <c r="AM62" s="329">
        <v>1501771</v>
      </c>
      <c r="AN62" s="330">
        <v>20376</v>
      </c>
      <c r="AO62" s="331">
        <v>4.5999999999999996</v>
      </c>
      <c r="AP62" s="332">
        <v>40847</v>
      </c>
      <c r="AQ62" s="333">
        <v>6.1</v>
      </c>
      <c r="AR62" s="334">
        <v>-1.5</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pLYULvs5L5lYjOdgNkEkIh45qXWVGGRPMg4rteoP03SwjmANKHykXNALtMygIqaRVC7U4Gszs5U97V9wT3E1Cg==" saltValue="fj54RT/gpaVCa+39Q9OyOA=="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8" scale="87"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479</v>
      </c>
    </row>
    <row r="120" spans="125:125" ht="13.5" hidden="1" customHeight="1" x14ac:dyDescent="0.2"/>
    <row r="121" spans="125:125" ht="13.5" hidden="1" customHeight="1" x14ac:dyDescent="0.2">
      <c r="DU121" s="247"/>
    </row>
  </sheetData>
  <sheetProtection algorithmName="SHA-512" hashValue="fE5XttCa0HRwsJUa9PybRvzsAii/c7nsoL04OfM6WWvNLrJzlAvsE3uHsWGc1ntt0gvo2qjINMOwSc6/4gvLpA==" saltValue="zqyAQ+teLdZR4rTfLB4QPg==" spinCount="100000" sheet="1" objects="1" scenarios="1"/>
  <dataConsolidate/>
  <phoneticPr fontId="2"/>
  <printOptions horizontalCentered="1" verticalCentered="1"/>
  <pageMargins left="0" right="0" top="0.19685039370078741" bottom="0" header="0.39370078740157483" footer="0"/>
  <pageSetup paperSize="8" scale="57"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479</v>
      </c>
    </row>
  </sheetData>
  <sheetProtection algorithmName="SHA-512" hashValue="jOT6ZVGNUQ3XKjjI7q55Px6uo4nE9+JOwbAMbX9H5pg5mSUCozUw2kqoyGERsljzpvg6gLRge6u085FaPM3wDA==" saltValue="KC3bRrj1Q6jKzONS880MMw==" spinCount="100000" sheet="1" objects="1" scenarios="1"/>
  <dataConsolidate/>
  <phoneticPr fontId="2"/>
  <printOptions horizontalCentered="1" verticalCentered="1"/>
  <pageMargins left="0" right="0" top="0.19685039370078741" bottom="0" header="0.39370078740157483" footer="0"/>
  <pageSetup paperSize="8" scale="57"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view="pageBreakPreview" zoomScale="90" zoomScaleNormal="100" zoomScaleSheetLayoutView="9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2">
      <c r="B47" s="10"/>
      <c r="C47" s="1141" t="s">
        <v>3</v>
      </c>
      <c r="D47" s="1141"/>
      <c r="E47" s="1142"/>
      <c r="F47" s="11">
        <v>24.03</v>
      </c>
      <c r="G47" s="12">
        <v>26.3</v>
      </c>
      <c r="H47" s="12">
        <v>29.82</v>
      </c>
      <c r="I47" s="12">
        <v>26.86</v>
      </c>
      <c r="J47" s="13">
        <v>25.25</v>
      </c>
    </row>
    <row r="48" spans="2:10" ht="57.75" customHeight="1" x14ac:dyDescent="0.2">
      <c r="B48" s="14"/>
      <c r="C48" s="1143" t="s">
        <v>4</v>
      </c>
      <c r="D48" s="1143"/>
      <c r="E48" s="1144"/>
      <c r="F48" s="15">
        <v>8.14</v>
      </c>
      <c r="G48" s="16">
        <v>10.69</v>
      </c>
      <c r="H48" s="16">
        <v>7.42</v>
      </c>
      <c r="I48" s="16">
        <v>6.74</v>
      </c>
      <c r="J48" s="17">
        <v>6.66</v>
      </c>
    </row>
    <row r="49" spans="2:10" ht="57.75" customHeight="1" thickBot="1" x14ac:dyDescent="0.25">
      <c r="B49" s="18"/>
      <c r="C49" s="1145" t="s">
        <v>5</v>
      </c>
      <c r="D49" s="1145"/>
      <c r="E49" s="1146"/>
      <c r="F49" s="19" t="s">
        <v>534</v>
      </c>
      <c r="G49" s="20">
        <v>1.1100000000000001</v>
      </c>
      <c r="H49" s="20" t="s">
        <v>535</v>
      </c>
      <c r="I49" s="20" t="s">
        <v>536</v>
      </c>
      <c r="J49" s="21" t="s">
        <v>537</v>
      </c>
    </row>
    <row r="50" spans="2:10" ht="13.2" x14ac:dyDescent="0.2"/>
  </sheetData>
  <sheetProtection algorithmName="SHA-512" hashValue="oboPlMbMrobHvFiAIk6VtdC8CnjL9sAHUrJEHq+wrtEINygQTbbHmHUe5uNI/Uky/lxxlxq5bjs52z2rXohwiQ==" saltValue="GVlZq/1/CM1bKCfHNkpBqw==" spinCount="100000"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2026-03-16T04:18:45Z</cp:lastPrinted>
  <dcterms:created xsi:type="dcterms:W3CDTF">2026-02-23T05:17:56Z</dcterms:created>
  <dcterms:modified xsi:type="dcterms:W3CDTF">2026-03-16T04:30:17Z</dcterms:modified>
  <cp:category/>
</cp:coreProperties>
</file>