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tabRatio="750"/>
  </bookViews>
  <sheets>
    <sheet name="入力フォーム" sheetId="4" r:id="rId1"/>
    <sheet name="実績報告書" sheetId="2" r:id="rId2"/>
    <sheet name="請求書（予防支援）" sheetId="5" r:id="rId3"/>
    <sheet name="請求書 （ｹｱﾏﾈｼﾞﾒﾝﾄ）" sheetId="11" r:id="rId4"/>
    <sheet name="入力フォーム（記入例）" sheetId="12" r:id="rId5"/>
  </sheets>
  <definedNames>
    <definedName name="_xlnm.Print_Area" localSheetId="1">実績報告書!$A$1:$AH$80</definedName>
    <definedName name="_xlnm.Print_Area" localSheetId="0">入力フォーム!$A$1:$S$144</definedName>
    <definedName name="_xlnm.Print_Area" localSheetId="2">'請求書（予防支援）'!$A$1:$AC$42</definedName>
    <definedName name="_xlnm.Print_Area" localSheetId="3">'請求書 （ｹｱﾏﾈｼﾞﾒﾝﾄ）'!$A$1:$AC$42</definedName>
    <definedName name="_xlnm.Print_Area" localSheetId="4">'入力フォーム（記入例）'!$A$1:$S$58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<sst xmlns="http://schemas.openxmlformats.org/spreadsheetml/2006/main" xmlns:r="http://schemas.openxmlformats.org/officeDocument/2006/relationships" count="244" uniqueCount="244">
  <si>
    <t>所在地</t>
    <rPh sb="0" eb="3">
      <t>しょざいち</t>
    </rPh>
    <phoneticPr fontId="2" type="Hiragana"/>
  </si>
  <si>
    <t>様式第３号</t>
    <rPh sb="0" eb="2">
      <t>ようしき</t>
    </rPh>
    <rPh sb="2" eb="3">
      <t>だい</t>
    </rPh>
    <rPh sb="4" eb="5">
      <t>ごう</t>
    </rPh>
    <phoneticPr fontId="2" type="Hiragana"/>
  </si>
  <si>
    <t>様</t>
    <rPh sb="0" eb="1">
      <t>さま</t>
    </rPh>
    <phoneticPr fontId="2" type="Hiragana"/>
  </si>
  <si>
    <t>介護予防支援業務及び介護予防ケアマネジメント業務実績報告書</t>
    <rPh sb="0" eb="2">
      <t>かいご</t>
    </rPh>
    <rPh sb="2" eb="4">
      <t>よぼう</t>
    </rPh>
    <rPh sb="4" eb="6">
      <t>しえん</t>
    </rPh>
    <rPh sb="6" eb="8">
      <t>ぎょうむ</t>
    </rPh>
    <rPh sb="8" eb="9">
      <t>およ</t>
    </rPh>
    <rPh sb="10" eb="12">
      <t>かいご</t>
    </rPh>
    <rPh sb="12" eb="14">
      <t>よぼう</t>
    </rPh>
    <rPh sb="22" eb="24">
      <t>ぎょうむ</t>
    </rPh>
    <rPh sb="24" eb="26">
      <t>じっせき</t>
    </rPh>
    <rPh sb="26" eb="29">
      <t>ほうこくしょ</t>
    </rPh>
    <phoneticPr fontId="2" type="Hiragana"/>
  </si>
  <si>
    <t>所在地</t>
    <rPh sb="0" eb="1">
      <t>ショ</t>
    </rPh>
    <rPh sb="1" eb="2">
      <t>ザイ</t>
    </rPh>
    <rPh sb="2" eb="3">
      <t>チ</t>
    </rPh>
    <phoneticPr fontId="28"/>
  </si>
  <si>
    <t>請求者</t>
    <rPh sb="0" eb="3">
      <t>セイキュウシャ</t>
    </rPh>
    <phoneticPr fontId="28"/>
  </si>
  <si>
    <r>
      <t>阿久澤　</t>
    </r>
    <r>
      <rPr>
        <sz val="10"/>
        <color theme="1"/>
        <rFont val="ＭＳ 明朝"/>
      </rPr>
      <t>昹</t>
    </r>
  </si>
  <si>
    <t>【実績内訳書】</t>
    <rPh sb="1" eb="3">
      <t>じっせき</t>
    </rPh>
    <rPh sb="3" eb="5">
      <t>うちわけ</t>
    </rPh>
    <rPh sb="5" eb="6">
      <t>しょ</t>
    </rPh>
    <phoneticPr fontId="2" type="Hiragana"/>
  </si>
  <si>
    <t>代表者氏名</t>
    <rPh sb="0" eb="3">
      <t>だいひょうしゃ</t>
    </rPh>
    <rPh sb="3" eb="5">
      <t>しめい</t>
    </rPh>
    <phoneticPr fontId="2" type="Hiragana"/>
  </si>
  <si>
    <t>【続紙２】</t>
    <rPh sb="1" eb="2">
      <t>ぞく</t>
    </rPh>
    <rPh sb="2" eb="3">
      <t>し</t>
    </rPh>
    <phoneticPr fontId="2" type="Hiragana"/>
  </si>
  <si>
    <t>№</t>
  </si>
  <si>
    <t>並べ替えの準備（各行の順位を作成）</t>
    <rPh sb="0" eb="1">
      <t>なら</t>
    </rPh>
    <rPh sb="2" eb="3">
      <t>か</t>
    </rPh>
    <rPh sb="5" eb="7">
      <t>じゅんび</t>
    </rPh>
    <rPh sb="8" eb="10">
      <t>かくぎょう</t>
    </rPh>
    <rPh sb="11" eb="13">
      <t>じゅんい</t>
    </rPh>
    <rPh sb="14" eb="16">
      <t>さくせい</t>
    </rPh>
    <phoneticPr fontId="2" type="Hiragana"/>
  </si>
  <si>
    <t>サービス名</t>
    <rPh sb="4" eb="5">
      <t>めい</t>
    </rPh>
    <phoneticPr fontId="2" type="Hiragana"/>
  </si>
  <si>
    <t>種別</t>
    <rPh sb="0" eb="2">
      <t>しゅべつ</t>
    </rPh>
    <phoneticPr fontId="2" type="Hiragana"/>
  </si>
  <si>
    <t>年
(西暦)</t>
    <rPh sb="0" eb="1">
      <t>ねん</t>
    </rPh>
    <rPh sb="3" eb="5">
      <t>せいれき</t>
    </rPh>
    <phoneticPr fontId="2" type="Hiragana"/>
  </si>
  <si>
    <t>委託連携</t>
    <rPh sb="0" eb="2">
      <t>いたく</t>
    </rPh>
    <rPh sb="2" eb="4">
      <t>れんけい</t>
    </rPh>
    <phoneticPr fontId="2" type="Hiragana"/>
  </si>
  <si>
    <t>理事長　木暮　　武</t>
    <rPh sb="0" eb="3">
      <t>りじちょう</t>
    </rPh>
    <rPh sb="4" eb="6">
      <t>こぐれ</t>
    </rPh>
    <rPh sb="8" eb="9">
      <t>たけし</t>
    </rPh>
    <phoneticPr fontId="2" type="Hiragana"/>
  </si>
  <si>
    <t xml:space="preserve"> 発行責任者及び担当者</t>
  </si>
  <si>
    <t>石附　正賢</t>
    <rPh sb="0" eb="2">
      <t>いしづき</t>
    </rPh>
    <rPh sb="3" eb="5">
      <t>しょうけん</t>
    </rPh>
    <phoneticPr fontId="2" type="Hiragana"/>
  </si>
  <si>
    <t>・</t>
  </si>
  <si>
    <t>新規契約に伴う日割</t>
  </si>
  <si>
    <t>(電話番号)</t>
    <rPh sb="1" eb="3">
      <t>でんわ</t>
    </rPh>
    <rPh sb="3" eb="5">
      <t>ばんごう</t>
    </rPh>
    <phoneticPr fontId="2" type="Hiragana"/>
  </si>
  <si>
    <t>【続紙１】</t>
    <rPh sb="1" eb="2">
      <t>ぞく</t>
    </rPh>
    <rPh sb="2" eb="3">
      <t>し</t>
    </rPh>
    <phoneticPr fontId="2" type="Hiragana"/>
  </si>
  <si>
    <t>内
処遇改善加算金額</t>
    <rPh sb="0" eb="1">
      <t>ウチ</t>
    </rPh>
    <rPh sb="2" eb="4">
      <t>ショグウ</t>
    </rPh>
    <rPh sb="4" eb="6">
      <t>カイゼン</t>
    </rPh>
    <rPh sb="6" eb="9">
      <t>カサンキン</t>
    </rPh>
    <rPh sb="9" eb="10">
      <t>ガク</t>
    </rPh>
    <phoneticPr fontId="28"/>
  </si>
  <si>
    <t>初回</t>
    <rPh sb="0" eb="2">
      <t>しょかい</t>
    </rPh>
    <phoneticPr fontId="2" type="Hiragana"/>
  </si>
  <si>
    <t>法改正等に合わせて変更入力します。</t>
    <rPh sb="0" eb="3">
      <t>ほうかいせい</t>
    </rPh>
    <rPh sb="3" eb="4">
      <t>とう</t>
    </rPh>
    <rPh sb="5" eb="6">
      <t>あ</t>
    </rPh>
    <rPh sb="9" eb="11">
      <t>へんこう</t>
    </rPh>
    <rPh sb="11" eb="13">
      <t>にゅうりょく</t>
    </rPh>
    <phoneticPr fontId="2" type="Hiragana"/>
  </si>
  <si>
    <t>口座番号</t>
    <rPh sb="0" eb="2">
      <t>こうざ</t>
    </rPh>
    <rPh sb="2" eb="4">
      <t>ばんごう</t>
    </rPh>
    <phoneticPr fontId="2" type="Hiragana"/>
  </si>
  <si>
    <t>事業所名</t>
    <rPh sb="0" eb="3">
      <t>じぎょうしょ</t>
    </rPh>
    <rPh sb="3" eb="4">
      <t>めい</t>
    </rPh>
    <phoneticPr fontId="2" type="Hiragana"/>
  </si>
  <si>
    <t>加算率</t>
    <rPh sb="0" eb="3">
      <t>かさんりつ</t>
    </rPh>
    <phoneticPr fontId="2" type="Hiragana"/>
  </si>
  <si>
    <t>受注者</t>
    <rPh sb="0" eb="3">
      <t>じゅちゅうしゃ</t>
    </rPh>
    <phoneticPr fontId="2" type="Hiragana"/>
  </si>
  <si>
    <t>郵便番号</t>
  </si>
  <si>
    <t>名称</t>
    <rPh sb="0" eb="1">
      <t>な</t>
    </rPh>
    <rPh sb="1" eb="2">
      <t>しょう</t>
    </rPh>
    <phoneticPr fontId="2" type="Hiragana"/>
  </si>
  <si>
    <t xml:space="preserve"> 郵便番号</t>
    <rPh sb="1" eb="3">
      <t>ゆうびん</t>
    </rPh>
    <rPh sb="3" eb="5">
      <t>ばんごう</t>
    </rPh>
    <phoneticPr fontId="2" type="Hiragana"/>
  </si>
  <si>
    <t>単位数
小計(a)</t>
    <rPh sb="0" eb="3">
      <t>たんいすう</t>
    </rPh>
    <rPh sb="4" eb="6">
      <t>しょうけい</t>
    </rPh>
    <phoneticPr fontId="2" type="Hiragana"/>
  </si>
  <si>
    <t>請求先（提出先）</t>
    <rPh sb="0" eb="3">
      <t>せいきゅうさき</t>
    </rPh>
    <rPh sb="4" eb="7">
      <t>ていしゅつさき</t>
    </rPh>
    <phoneticPr fontId="2" type="Hiragana"/>
  </si>
  <si>
    <t xml:space="preserve"> 代表者
 職氏名</t>
    <rPh sb="1" eb="2">
      <t>だい</t>
    </rPh>
    <rPh sb="2" eb="3">
      <t>ひょう</t>
    </rPh>
    <rPh sb="3" eb="4">
      <t>もの</t>
    </rPh>
    <rPh sb="6" eb="7">
      <t>しょく</t>
    </rPh>
    <rPh sb="7" eb="8">
      <t>し</t>
    </rPh>
    <rPh sb="8" eb="9">
      <t>な</t>
    </rPh>
    <phoneticPr fontId="2" type="Hiragana"/>
  </si>
  <si>
    <t>発行責任者</t>
    <rPh sb="0" eb="2">
      <t>はっこう</t>
    </rPh>
    <rPh sb="2" eb="5">
      <t>せきにんしゃ</t>
    </rPh>
    <phoneticPr fontId="2" type="Hiragana"/>
  </si>
  <si>
    <t>担　当　者</t>
    <rPh sb="0" eb="1">
      <t>たん</t>
    </rPh>
    <rPh sb="2" eb="3">
      <t>とう</t>
    </rPh>
    <rPh sb="4" eb="5">
      <t>もの</t>
    </rPh>
    <phoneticPr fontId="2" type="Hiragana"/>
  </si>
  <si>
    <r>
      <t xml:space="preserve">請求前月を特定し月遅れを把握します。
</t>
    </r>
    <r>
      <rPr>
        <b/>
        <sz val="10"/>
        <color rgb="FFFF0000"/>
        <rFont val="ＭＳ 明朝"/>
      </rPr>
      <t>（補足）月遅れのみの請求でも請求前月を入力します。</t>
    </r>
    <rPh sb="0" eb="2">
      <t>せいきゅう</t>
    </rPh>
    <rPh sb="2" eb="4">
      <t>ぜんげつ</t>
    </rPh>
    <rPh sb="5" eb="7">
      <t>とくてい</t>
    </rPh>
    <rPh sb="8" eb="10">
      <t>つきおく</t>
    </rPh>
    <rPh sb="12" eb="14">
      <t>はあく</t>
    </rPh>
    <rPh sb="20" eb="22">
      <t>ほそく</t>
    </rPh>
    <rPh sb="23" eb="25">
      <t>つきおく</t>
    </rPh>
    <rPh sb="29" eb="31">
      <t>せいきゅう</t>
    </rPh>
    <rPh sb="33" eb="35">
      <t>せいきゅう</t>
    </rPh>
    <rPh sb="35" eb="37">
      <t>ぜんげつ</t>
    </rPh>
    <rPh sb="38" eb="40">
      <t>にゅうりょく</t>
    </rPh>
    <phoneticPr fontId="2" type="Hiragana"/>
  </si>
  <si>
    <t>不足する場合は続紙を作成し必要な枚数を印刷して提出する（両面印刷可）</t>
    <rPh sb="0" eb="2">
      <t>ふそく</t>
    </rPh>
    <rPh sb="4" eb="6">
      <t>ばあい</t>
    </rPh>
    <phoneticPr fontId="2" type="Hiragana"/>
  </si>
  <si>
    <t>(処遇改善加算情報）</t>
    <rPh sb="1" eb="3">
      <t>しょぐう</t>
    </rPh>
    <rPh sb="3" eb="5">
      <t>かいぜん</t>
    </rPh>
    <rPh sb="5" eb="7">
      <t>かさん</t>
    </rPh>
    <rPh sb="7" eb="9">
      <t>じょうほう</t>
    </rPh>
    <phoneticPr fontId="2" type="Hiragana"/>
  </si>
  <si>
    <t>介護予防支援費・介護予防ケアマネジメント費</t>
  </si>
  <si>
    <t>月</t>
    <rPh sb="0" eb="1">
      <t>つき</t>
    </rPh>
    <phoneticPr fontId="2" type="Hiragana"/>
  </si>
  <si>
    <t>契約日</t>
    <rPh sb="0" eb="3">
      <t>けいやくび</t>
    </rPh>
    <phoneticPr fontId="2" type="Hiragana"/>
  </si>
  <si>
    <t>被保険者
氏名</t>
    <rPh sb="0" eb="4">
      <t>ひほけんしゃ</t>
    </rPh>
    <rPh sb="5" eb="7">
      <t>しめい</t>
    </rPh>
    <phoneticPr fontId="2" type="Hiragana"/>
  </si>
  <si>
    <t>介護支援
専門員氏名</t>
    <rPh sb="0" eb="2">
      <t>かいご</t>
    </rPh>
    <rPh sb="2" eb="4">
      <t>しえん</t>
    </rPh>
    <rPh sb="5" eb="8">
      <t>せんもんいん</t>
    </rPh>
    <rPh sb="8" eb="10">
      <t>しめい</t>
    </rPh>
    <phoneticPr fontId="2" type="Hiragana"/>
  </si>
  <si>
    <r>
      <t>受注者（</t>
    </r>
    <r>
      <rPr>
        <sz val="12"/>
        <color auto="1"/>
        <rFont val="ＭＳ 明朝"/>
      </rPr>
      <t xml:space="preserve">法人）各情報を入力します。
</t>
    </r>
    <r>
      <rPr>
        <sz val="10"/>
        <color auto="1"/>
        <rFont val="ＭＳ 明朝"/>
      </rPr>
      <t>（補足）業務委託契約書の受注者と同じです。</t>
    </r>
    <rPh sb="0" eb="3">
      <t>じゅちゅうしゃ</t>
    </rPh>
    <rPh sb="4" eb="6">
      <t>ほうじん</t>
    </rPh>
    <rPh sb="7" eb="10">
      <t>かくじょうほう</t>
    </rPh>
    <rPh sb="11" eb="13">
      <t>にゅうりょく</t>
    </rPh>
    <rPh sb="20" eb="22">
      <t>ほそく</t>
    </rPh>
    <rPh sb="29" eb="30">
      <t>しょ</t>
    </rPh>
    <phoneticPr fontId="2" type="Hiragana"/>
  </si>
  <si>
    <t>基本</t>
    <rPh sb="0" eb="2">
      <t>きほん</t>
    </rPh>
    <phoneticPr fontId="2" type="Hiragana"/>
  </si>
  <si>
    <t>加算単位数</t>
    <rPh sb="0" eb="2">
      <t>かさん</t>
    </rPh>
    <rPh sb="2" eb="5">
      <t>たんいすう</t>
    </rPh>
    <phoneticPr fontId="2" type="Hiragana"/>
  </si>
  <si>
    <r>
      <t>提出する包括の法人代表者</t>
    </r>
    <r>
      <rPr>
        <sz val="12"/>
        <color auto="1"/>
        <rFont val="ＭＳ 明朝"/>
      </rPr>
      <t>職、氏名を入力します。</t>
    </r>
    <rPh sb="7" eb="9">
      <t>ほうじん</t>
    </rPh>
    <rPh sb="9" eb="12">
      <t>だいひょうしゃ</t>
    </rPh>
    <rPh sb="12" eb="13">
      <t>しょく</t>
    </rPh>
    <rPh sb="14" eb="16">
      <t>しめい</t>
    </rPh>
    <rPh sb="17" eb="19">
      <t>にゅうりょく</t>
    </rPh>
    <phoneticPr fontId="2" type="Hiragana"/>
  </si>
  <si>
    <t>月</t>
    <rPh sb="0" eb="1">
      <t>ツキ</t>
    </rPh>
    <phoneticPr fontId="28"/>
  </si>
  <si>
    <t>令和</t>
    <rPh sb="0" eb="2">
      <t>れいわ</t>
    </rPh>
    <phoneticPr fontId="2" type="Hiragana"/>
  </si>
  <si>
    <t xml:space="preserve"> 所在地</t>
    <rPh sb="1" eb="2">
      <t>ところ</t>
    </rPh>
    <rPh sb="2" eb="3">
      <t>ざい</t>
    </rPh>
    <rPh sb="3" eb="4">
      <t>ち</t>
    </rPh>
    <phoneticPr fontId="2" type="Hiragana"/>
  </si>
  <si>
    <t xml:space="preserve"> 法人名</t>
    <rPh sb="1" eb="2">
      <t>ほう</t>
    </rPh>
    <rPh sb="2" eb="3">
      <t>ひと</t>
    </rPh>
    <rPh sb="3" eb="4">
      <t>めい</t>
    </rPh>
    <phoneticPr fontId="2" type="Hiragana"/>
  </si>
  <si>
    <t>渋川市介護予防支援業務及び介護予防ケアマネジメント業務実績報告書及び請求書　入力フォーム</t>
    <rPh sb="0" eb="3">
      <t>しぶかわし</t>
    </rPh>
    <rPh sb="3" eb="5">
      <t>かいご</t>
    </rPh>
    <rPh sb="5" eb="7">
      <t>よぼう</t>
    </rPh>
    <rPh sb="7" eb="9">
      <t>しえん</t>
    </rPh>
    <rPh sb="9" eb="11">
      <t>ぎょうむ</t>
    </rPh>
    <rPh sb="11" eb="12">
      <t>およ</t>
    </rPh>
    <rPh sb="13" eb="15">
      <t>かいご</t>
    </rPh>
    <rPh sb="15" eb="17">
      <t>よぼう</t>
    </rPh>
    <rPh sb="25" eb="27">
      <t>ぎょうむ</t>
    </rPh>
    <rPh sb="27" eb="29">
      <t>じっせき</t>
    </rPh>
    <rPh sb="29" eb="32">
      <t>ほうこくしょ</t>
    </rPh>
    <rPh sb="32" eb="33">
      <t>およ</t>
    </rPh>
    <rPh sb="34" eb="37">
      <t>せいきゅうしょ</t>
    </rPh>
    <rPh sb="38" eb="40">
      <t>にゅうりょく</t>
    </rPh>
    <phoneticPr fontId="2" type="Hiragana"/>
  </si>
  <si>
    <t xml:space="preserve"> 事業所</t>
    <rPh sb="1" eb="4">
      <t>じぎょうしょ</t>
    </rPh>
    <phoneticPr fontId="2" type="Hiragana"/>
  </si>
  <si>
    <t>年</t>
    <rPh sb="0" eb="1">
      <t>ねん</t>
    </rPh>
    <phoneticPr fontId="2" type="Hiragana"/>
  </si>
  <si>
    <t>処遇改善
加算単位数</t>
    <rPh sb="0" eb="2">
      <t>しょぐう</t>
    </rPh>
    <rPh sb="2" eb="4">
      <t>かいぜん</t>
    </rPh>
    <rPh sb="5" eb="7">
      <t>かさん</t>
    </rPh>
    <rPh sb="7" eb="10">
      <t>たんいすう</t>
    </rPh>
    <phoneticPr fontId="2" type="Hiragana"/>
  </si>
  <si>
    <t>電話</t>
    <rPh sb="0" eb="1">
      <t>いかずち</t>
    </rPh>
    <rPh sb="1" eb="2">
      <t>はなし</t>
    </rPh>
    <phoneticPr fontId="2" type="Hiragana"/>
  </si>
  <si>
    <t>日</t>
    <rPh sb="0" eb="1">
      <t>にち</t>
    </rPh>
    <phoneticPr fontId="2" type="Hiragana"/>
  </si>
  <si>
    <t>ｻｰﾋﾞｽ名</t>
    <rPh sb="5" eb="6">
      <t>めい</t>
    </rPh>
    <phoneticPr fontId="2" type="Hiragana"/>
  </si>
  <si>
    <t>平形　久弥</t>
    <rPh sb="0" eb="2">
      <t>ひらかた</t>
    </rPh>
    <rPh sb="3" eb="5">
      <t>ひさや</t>
    </rPh>
    <phoneticPr fontId="2" type="Hiragana"/>
  </si>
  <si>
    <t>１　初回及び変更時に入力</t>
    <rPh sb="2" eb="4">
      <t>しょかい</t>
    </rPh>
    <rPh sb="4" eb="5">
      <t>およ</t>
    </rPh>
    <rPh sb="6" eb="9">
      <t>へんこうじ</t>
    </rPh>
    <rPh sb="10" eb="12">
      <t>にゅうりょく</t>
    </rPh>
    <phoneticPr fontId="2" type="Hiragana"/>
  </si>
  <si>
    <t>新規契約に伴う日割</t>
    <rPh sb="0" eb="2">
      <t>しんき</t>
    </rPh>
    <rPh sb="2" eb="4">
      <t>けいやく</t>
    </rPh>
    <rPh sb="5" eb="6">
      <t>ともな</t>
    </rPh>
    <rPh sb="7" eb="9">
      <t>ひわ</t>
    </rPh>
    <phoneticPr fontId="2" type="Hiragana"/>
  </si>
  <si>
    <t>法人代表者氏名</t>
    <rPh sb="0" eb="2">
      <t>ほうじん</t>
    </rPh>
    <rPh sb="2" eb="5">
      <t>だいひょうしゃ</t>
    </rPh>
    <phoneticPr fontId="2" type="Hiragana"/>
  </si>
  <si>
    <t>予防支援</t>
    <rPh sb="0" eb="2">
      <t>よぼう</t>
    </rPh>
    <rPh sb="2" eb="4">
      <t>しえん</t>
    </rPh>
    <phoneticPr fontId="2" type="Hiragana"/>
  </si>
  <si>
    <t>２行目</t>
    <rPh sb="1" eb="3">
      <t>ぎょうめ</t>
    </rPh>
    <phoneticPr fontId="2" type="Hiragana"/>
  </si>
  <si>
    <t>西部地域包括支援センター</t>
    <rPh sb="0" eb="2">
      <t>せいぶ</t>
    </rPh>
    <rPh sb="2" eb="4">
      <t>ちいき</t>
    </rPh>
    <rPh sb="4" eb="8">
      <t>ほうかつしえん</t>
    </rPh>
    <phoneticPr fontId="2" type="Hiragana"/>
  </si>
  <si>
    <t>　下記のとおり請求いたします。</t>
  </si>
  <si>
    <t>社会福祉法人 永光会</t>
    <rPh sb="0" eb="2">
      <t>しゃかい</t>
    </rPh>
    <rPh sb="2" eb="4">
      <t>ふくし</t>
    </rPh>
    <rPh sb="4" eb="6">
      <t>ほうじん</t>
    </rPh>
    <rPh sb="7" eb="8">
      <t>えい</t>
    </rPh>
    <rPh sb="8" eb="9">
      <t>ひかり</t>
    </rPh>
    <rPh sb="9" eb="10">
      <t>かい</t>
    </rPh>
    <phoneticPr fontId="2" type="Hiragana"/>
  </si>
  <si>
    <t>　　　　</t>
  </si>
  <si>
    <t>振込口座</t>
    <rPh sb="0" eb="2">
      <t>フリコミ</t>
    </rPh>
    <rPh sb="2" eb="4">
      <t>コウザ</t>
    </rPh>
    <phoneticPr fontId="28"/>
  </si>
  <si>
    <t>金融機関</t>
    <rPh sb="0" eb="2">
      <t>キンユウ</t>
    </rPh>
    <rPh sb="2" eb="4">
      <t>キカン</t>
    </rPh>
    <phoneticPr fontId="28"/>
  </si>
  <si>
    <t>口座種別</t>
    <rPh sb="0" eb="2">
      <t>コウザ</t>
    </rPh>
    <rPh sb="2" eb="4">
      <t>シュベツ</t>
    </rPh>
    <phoneticPr fontId="28"/>
  </si>
  <si>
    <t>口座名義</t>
    <rPh sb="0" eb="2">
      <t>コウザ</t>
    </rPh>
    <rPh sb="2" eb="4">
      <t>メイギ</t>
    </rPh>
    <phoneticPr fontId="28"/>
  </si>
  <si>
    <t>月①</t>
    <rPh sb="0" eb="1">
      <t>つき</t>
    </rPh>
    <phoneticPr fontId="2" type="Hiragana"/>
  </si>
  <si>
    <t>カナ</t>
  </si>
  <si>
    <t>漢字</t>
    <rPh sb="0" eb="2">
      <t>カンジ</t>
    </rPh>
    <phoneticPr fontId="28"/>
  </si>
  <si>
    <t>口座番号</t>
  </si>
  <si>
    <t>代表者
職氏名</t>
    <rPh sb="0" eb="1">
      <t>ダイ</t>
    </rPh>
    <rPh sb="1" eb="2">
      <t>オモテ</t>
    </rPh>
    <rPh sb="2" eb="3">
      <t>モノ</t>
    </rPh>
    <rPh sb="4" eb="5">
      <t>ショク</t>
    </rPh>
    <rPh sb="5" eb="6">
      <t>シ</t>
    </rPh>
    <rPh sb="6" eb="7">
      <t>ナ</t>
    </rPh>
    <phoneticPr fontId="28"/>
  </si>
  <si>
    <t>事業所</t>
    <rPh sb="0" eb="1">
      <t>コト</t>
    </rPh>
    <rPh sb="1" eb="2">
      <t>ショ</t>
    </rPh>
    <phoneticPr fontId="28"/>
  </si>
  <si>
    <t>円</t>
    <rPh sb="0" eb="1">
      <t>エン</t>
    </rPh>
    <phoneticPr fontId="28"/>
  </si>
  <si>
    <t>名称</t>
    <rPh sb="0" eb="2">
      <t>メイショウ</t>
    </rPh>
    <phoneticPr fontId="28"/>
  </si>
  <si>
    <t>電話</t>
    <rPh sb="0" eb="2">
      <t>デンワ</t>
    </rPh>
    <phoneticPr fontId="28"/>
  </si>
  <si>
    <t>◀処遇改善加算の「有・無」を選択してください。</t>
    <rPh sb="1" eb="3">
      <t>しょぐう</t>
    </rPh>
    <rPh sb="3" eb="5">
      <t>かいぜん</t>
    </rPh>
    <rPh sb="5" eb="7">
      <t>かさん</t>
    </rPh>
    <rPh sb="9" eb="10">
      <t>あ</t>
    </rPh>
    <rPh sb="11" eb="12">
      <t>な</t>
    </rPh>
    <rPh sb="14" eb="16">
      <t>せんたく</t>
    </rPh>
    <phoneticPr fontId="2" type="Hiragana"/>
  </si>
  <si>
    <t>名義カナ</t>
    <rPh sb="0" eb="2">
      <t>めいぎ</t>
    </rPh>
    <phoneticPr fontId="2" type="Hiragana"/>
  </si>
  <si>
    <t>事業所電話</t>
    <rPh sb="0" eb="3">
      <t>じぎょうしょ</t>
    </rPh>
    <rPh sb="3" eb="5">
      <t>でんわ</t>
    </rPh>
    <phoneticPr fontId="2" type="Hiragana"/>
  </si>
  <si>
    <t>様</t>
    <rPh sb="0" eb="1">
      <t>サマ</t>
    </rPh>
    <phoneticPr fontId="28"/>
  </si>
  <si>
    <t>日</t>
    <rPh sb="0" eb="1">
      <t>ニチ</t>
    </rPh>
    <phoneticPr fontId="28"/>
  </si>
  <si>
    <t>年</t>
    <rPh sb="0" eb="1">
      <t>ネン</t>
    </rPh>
    <phoneticPr fontId="28"/>
  </si>
  <si>
    <t>介護予防支援業務</t>
    <rPh sb="0" eb="2">
      <t>かいご</t>
    </rPh>
    <rPh sb="2" eb="4">
      <t>よぼう</t>
    </rPh>
    <rPh sb="4" eb="6">
      <t>しえん</t>
    </rPh>
    <rPh sb="6" eb="8">
      <t>ぎょうむ</t>
    </rPh>
    <phoneticPr fontId="2" type="Hiragana"/>
  </si>
  <si>
    <t>法人名</t>
    <rPh sb="0" eb="2">
      <t>ほうじん</t>
    </rPh>
    <rPh sb="2" eb="3">
      <t>めい</t>
    </rPh>
    <phoneticPr fontId="2" type="Hiragana"/>
  </si>
  <si>
    <t>合計
金額</t>
    <rPh sb="0" eb="2">
      <t>ごうけい</t>
    </rPh>
    <rPh sb="3" eb="5">
      <t>きんがく</t>
    </rPh>
    <phoneticPr fontId="2" type="Hiragana"/>
  </si>
  <si>
    <t>【実績合計】</t>
    <rPh sb="1" eb="3">
      <t>じっせき</t>
    </rPh>
    <rPh sb="3" eb="5">
      <t>ごうけい</t>
    </rPh>
    <phoneticPr fontId="2" type="Hiragana"/>
  </si>
  <si>
    <t>電話</t>
    <rPh sb="0" eb="2">
      <t>でんわ</t>
    </rPh>
    <phoneticPr fontId="2" type="Hiragana"/>
  </si>
  <si>
    <t>◀処遇改善加算の算定開始利用月を入力してください。</t>
    <rPh sb="1" eb="3">
      <t>しょぐう</t>
    </rPh>
    <rPh sb="3" eb="5">
      <t>かいぜん</t>
    </rPh>
    <rPh sb="5" eb="7">
      <t>かさん</t>
    </rPh>
    <rPh sb="8" eb="10">
      <t>さんてい</t>
    </rPh>
    <rPh sb="10" eb="12">
      <t>かいし</t>
    </rPh>
    <rPh sb="12" eb="14">
      <t>りよう</t>
    </rPh>
    <rPh sb="14" eb="15">
      <t>づき</t>
    </rPh>
    <rPh sb="16" eb="18">
      <t>にゅうりょく</t>
    </rPh>
    <phoneticPr fontId="2" type="Hiragana"/>
  </si>
  <si>
    <t>１行目</t>
    <rPh sb="1" eb="3">
      <t>ぎょうめ</t>
    </rPh>
    <phoneticPr fontId="2" type="Hiragana"/>
  </si>
  <si>
    <t>郵便番号</t>
    <rPh sb="0" eb="2">
      <t>ゆうびん</t>
    </rPh>
    <rPh sb="2" eb="4">
      <t>ばんごう</t>
    </rPh>
    <phoneticPr fontId="2" type="Hiragana"/>
  </si>
  <si>
    <t>　行を空けて入力すると正しく計算できないので、必ず上から詰めて入力してください。</t>
    <rPh sb="1" eb="2">
      <t>ぎょう</t>
    </rPh>
    <rPh sb="3" eb="4">
      <t>あ</t>
    </rPh>
    <rPh sb="6" eb="8">
      <t>にゅうりょく</t>
    </rPh>
    <rPh sb="11" eb="12">
      <t>ただ</t>
    </rPh>
    <rPh sb="14" eb="16">
      <t>けいさん</t>
    </rPh>
    <rPh sb="23" eb="24">
      <t>かなら</t>
    </rPh>
    <rPh sb="25" eb="26">
      <t>うえ</t>
    </rPh>
    <rPh sb="28" eb="29">
      <t>つ</t>
    </rPh>
    <rPh sb="31" eb="33">
      <t>にゅうりょく</t>
    </rPh>
    <phoneticPr fontId="2" type="Hiragana"/>
  </si>
  <si>
    <t>代表者職</t>
    <rPh sb="0" eb="3">
      <t>だいひょうしゃ</t>
    </rPh>
    <rPh sb="3" eb="4">
      <t>しょく</t>
    </rPh>
    <phoneticPr fontId="2" type="Hiragana"/>
  </si>
  <si>
    <t>事業所名称</t>
    <rPh sb="0" eb="3">
      <t>じぎょうしょ</t>
    </rPh>
    <rPh sb="3" eb="5">
      <t>めいしょう</t>
    </rPh>
    <phoneticPr fontId="2" type="Hiragana"/>
  </si>
  <si>
    <t>有</t>
  </si>
  <si>
    <t>委託料</t>
    <rPh sb="0" eb="3">
      <t>いたくりょう</t>
    </rPh>
    <phoneticPr fontId="2" type="Hiragana"/>
  </si>
  <si>
    <t>口座情報</t>
    <rPh sb="0" eb="2">
      <t>こうざ</t>
    </rPh>
    <rPh sb="2" eb="4">
      <t>じょうほう</t>
    </rPh>
    <phoneticPr fontId="2" type="Hiragana"/>
  </si>
  <si>
    <t>銀行名</t>
    <rPh sb="0" eb="3">
      <t>ぎんこうめい</t>
    </rPh>
    <phoneticPr fontId="2" type="Hiragana"/>
  </si>
  <si>
    <t>本支店名</t>
    <rPh sb="0" eb="1">
      <t>ほん</t>
    </rPh>
    <rPh sb="1" eb="2">
      <t>し</t>
    </rPh>
    <rPh sb="2" eb="4">
      <t>てんめい</t>
    </rPh>
    <phoneticPr fontId="2" type="Hiragana"/>
  </si>
  <si>
    <t>口座種別</t>
    <rPh sb="0" eb="2">
      <t>こうざ</t>
    </rPh>
    <rPh sb="2" eb="4">
      <t>しゅべつ</t>
    </rPh>
    <phoneticPr fontId="2" type="Hiragana"/>
  </si>
  <si>
    <t>名義漢字</t>
    <rPh sb="0" eb="2">
      <t>めいぎ</t>
    </rPh>
    <rPh sb="2" eb="4">
      <t>かんじ</t>
    </rPh>
    <phoneticPr fontId="2" type="Hiragana"/>
  </si>
  <si>
    <t>Ｃ＋Ｒ</t>
  </si>
  <si>
    <t>入力欄</t>
    <rPh sb="0" eb="3">
      <t>にゅうりょくらん</t>
    </rPh>
    <phoneticPr fontId="2" type="Hiragana"/>
  </si>
  <si>
    <t>項目</t>
    <rPh sb="0" eb="2">
      <t>こうもく</t>
    </rPh>
    <phoneticPr fontId="2" type="Hiragana"/>
  </si>
  <si>
    <t>利用月</t>
    <rPh sb="0" eb="2">
      <t>りよう</t>
    </rPh>
    <rPh sb="2" eb="3">
      <t>づき</t>
    </rPh>
    <phoneticPr fontId="2" type="Hiragana"/>
  </si>
  <si>
    <t>３　毎月入力（利用者）</t>
    <rPh sb="2" eb="4">
      <t>まいつき</t>
    </rPh>
    <rPh sb="4" eb="6">
      <t>にゅうりょく</t>
    </rPh>
    <rPh sb="7" eb="10">
      <t>りようしゃ</t>
    </rPh>
    <phoneticPr fontId="2" type="Hiragana"/>
  </si>
  <si>
    <t>新規契約に伴う日割</t>
    <rPh sb="0" eb="2">
      <t>しんき</t>
    </rPh>
    <rPh sb="2" eb="4">
      <t>けいやく</t>
    </rPh>
    <rPh sb="5" eb="6">
      <t>ともな</t>
    </rPh>
    <rPh sb="7" eb="9">
      <t>ひわり</t>
    </rPh>
    <phoneticPr fontId="2" type="Hiragana"/>
  </si>
  <si>
    <t>業務種別</t>
    <rPh sb="0" eb="2">
      <t>ぎょうむ</t>
    </rPh>
    <rPh sb="2" eb="4">
      <t>しゅべつ</t>
    </rPh>
    <phoneticPr fontId="2" type="Hiragana"/>
  </si>
  <si>
    <t>金島・伊香保地域包括支援センター</t>
    <rPh sb="0" eb="2">
      <t>かなしま</t>
    </rPh>
    <rPh sb="3" eb="6">
      <t>いかほ</t>
    </rPh>
    <rPh sb="6" eb="8">
      <t>ちいき</t>
    </rPh>
    <rPh sb="8" eb="12">
      <t>ほうかつしえん</t>
    </rPh>
    <phoneticPr fontId="2" type="Hiragana"/>
  </si>
  <si>
    <t>法人名</t>
    <rPh sb="0" eb="1">
      <t>ホウ</t>
    </rPh>
    <rPh sb="1" eb="2">
      <t>ヒト</t>
    </rPh>
    <rPh sb="2" eb="3">
      <t>メイ</t>
    </rPh>
    <phoneticPr fontId="28"/>
  </si>
  <si>
    <r>
      <rPr>
        <sz val="12"/>
        <color theme="1"/>
        <rFont val="ＭＳ 明朝"/>
      </rPr>
      <t>様式第４号</t>
    </r>
    <r>
      <rPr>
        <sz val="16"/>
        <color theme="1"/>
        <rFont val="ＭＳ 明朝"/>
      </rPr>
      <t xml:space="preserve"> </t>
    </r>
  </si>
  <si>
    <t>介護予防支援業務委託料請求書</t>
  </si>
  <si>
    <t>説明</t>
    <rPh sb="0" eb="2">
      <t>せつめい</t>
    </rPh>
    <phoneticPr fontId="2" type="Hiragana"/>
  </si>
  <si>
    <t>発行責任者
及び担当者</t>
    <rPh sb="0" eb="2">
      <t>はっこう</t>
    </rPh>
    <rPh sb="2" eb="5">
      <t>せきにんしゃ</t>
    </rPh>
    <rPh sb="6" eb="7">
      <t>およ</t>
    </rPh>
    <rPh sb="8" eb="11">
      <t>たんとうしゃ</t>
    </rPh>
    <phoneticPr fontId="2" type="Hiragana"/>
  </si>
  <si>
    <t>発行責任者名</t>
    <rPh sb="5" eb="6">
      <t>な</t>
    </rPh>
    <phoneticPr fontId="2" type="Hiragana"/>
  </si>
  <si>
    <t>担当者名</t>
    <rPh sb="0" eb="3">
      <t>たんとうしゃ</t>
    </rPh>
    <rPh sb="3" eb="4">
      <t>な</t>
    </rPh>
    <phoneticPr fontId="2" type="Hiragana"/>
  </si>
  <si>
    <t>加算開始</t>
    <rPh sb="0" eb="2">
      <t>かさん</t>
    </rPh>
    <rPh sb="2" eb="4">
      <t>かいし</t>
    </rPh>
    <phoneticPr fontId="2" type="Hiragana"/>
  </si>
  <si>
    <t>・実績報告書
・請求書</t>
    <rPh sb="1" eb="3">
      <t>じっせき</t>
    </rPh>
    <rPh sb="3" eb="6">
      <t>ほうこくしょ</t>
    </rPh>
    <rPh sb="8" eb="10">
      <t>せいきゅう</t>
    </rPh>
    <rPh sb="10" eb="11">
      <t>しょ</t>
    </rPh>
    <phoneticPr fontId="2" type="Hiragana"/>
  </si>
  <si>
    <t>・実績報告書
・請求書</t>
  </si>
  <si>
    <t>・請求書</t>
    <rPh sb="1" eb="3">
      <t>せいきゅう</t>
    </rPh>
    <rPh sb="3" eb="4">
      <t>しょ</t>
    </rPh>
    <phoneticPr fontId="2" type="Hiragana"/>
  </si>
  <si>
    <t>種別</t>
    <rPh sb="0" eb="1">
      <t>たね</t>
    </rPh>
    <rPh sb="1" eb="2">
      <t>べつ</t>
    </rPh>
    <phoneticPr fontId="2" type="Hiragana"/>
  </si>
  <si>
    <r>
      <t>各様式の</t>
    </r>
    <r>
      <rPr>
        <sz val="12"/>
        <color auto="1"/>
        <rFont val="ＭＳ 明朝"/>
      </rPr>
      <t xml:space="preserve">押印を省略する代わりに発行責任者等の情報を入力します。
</t>
    </r>
    <r>
      <rPr>
        <sz val="10"/>
        <color auto="1"/>
        <rFont val="ＭＳ 明朝"/>
      </rPr>
      <t>（補足）発行責任者とは、代表者のほか請求権限の委任を受けている者を指します。担当者とは、請求に係る事務を担当する者を指します。発行責任者及び担当者は、同一人物が兼ねることができます。</t>
    </r>
    <rPh sb="0" eb="1">
      <t>かく</t>
    </rPh>
    <rPh sb="1" eb="3">
      <t>ようしき</t>
    </rPh>
    <rPh sb="4" eb="6">
      <t>おういん</t>
    </rPh>
    <rPh sb="7" eb="9">
      <t>しょうりゃく</t>
    </rPh>
    <rPh sb="11" eb="12">
      <t>か</t>
    </rPh>
    <rPh sb="15" eb="17">
      <t>はっこう</t>
    </rPh>
    <rPh sb="17" eb="20">
      <t>せきにんしゃ</t>
    </rPh>
    <rPh sb="20" eb="21">
      <t>とう</t>
    </rPh>
    <rPh sb="22" eb="24">
      <t>じょうほう</t>
    </rPh>
    <rPh sb="25" eb="27">
      <t>にゅうりょく</t>
    </rPh>
    <rPh sb="33" eb="35">
      <t>ほそく</t>
    </rPh>
    <phoneticPr fontId="2" type="Hiragana"/>
  </si>
  <si>
    <t>社会福祉法人 松寿会</t>
    <rPh sb="0" eb="4">
      <t>しゃかいふくし</t>
    </rPh>
    <rPh sb="4" eb="6">
      <t>ほうじん</t>
    </rPh>
    <rPh sb="7" eb="8">
      <t>まつ</t>
    </rPh>
    <rPh sb="8" eb="9">
      <t>ことぶき</t>
    </rPh>
    <rPh sb="9" eb="10">
      <t>かい</t>
    </rPh>
    <phoneticPr fontId="2" type="Hiragana"/>
  </si>
  <si>
    <t>関係様式</t>
    <rPh sb="0" eb="2">
      <t>かんけい</t>
    </rPh>
    <rPh sb="2" eb="4">
      <t>ようしき</t>
    </rPh>
    <phoneticPr fontId="2" type="Hiragana"/>
  </si>
  <si>
    <t>地域包括支援センター名</t>
    <rPh sb="0" eb="2">
      <t>ちいき</t>
    </rPh>
    <rPh sb="2" eb="6">
      <t>ほうかつしえん</t>
    </rPh>
    <rPh sb="10" eb="11">
      <t>めい</t>
    </rPh>
    <phoneticPr fontId="2" type="Hiragana"/>
  </si>
  <si>
    <t>運営法人名</t>
    <rPh sb="0" eb="2">
      <t>うんえい</t>
    </rPh>
    <rPh sb="2" eb="4">
      <t>ほうじん</t>
    </rPh>
    <rPh sb="4" eb="5">
      <t>めい</t>
    </rPh>
    <phoneticPr fontId="2" type="Hiragana"/>
  </si>
  <si>
    <t>中央地域包括支援センター</t>
    <rPh sb="0" eb="2">
      <t>ちゅうおう</t>
    </rPh>
    <rPh sb="2" eb="4">
      <t>ちいき</t>
    </rPh>
    <rPh sb="4" eb="8">
      <t>ほうかつしえん</t>
    </rPh>
    <phoneticPr fontId="2" type="Hiragana"/>
  </si>
  <si>
    <t>古巻地域包括支援センター</t>
    <rPh sb="0" eb="2">
      <t>ふるまき</t>
    </rPh>
    <rPh sb="2" eb="4">
      <t>ちいき</t>
    </rPh>
    <rPh sb="4" eb="8">
      <t>ほうかつしえん</t>
    </rPh>
    <phoneticPr fontId="2" type="Hiragana"/>
  </si>
  <si>
    <t>豊秋地域包括支援センター</t>
    <rPh sb="0" eb="2">
      <t>とよあき</t>
    </rPh>
    <rPh sb="2" eb="4">
      <t>ちいき</t>
    </rPh>
    <rPh sb="4" eb="8">
      <t>ほうかつしえん</t>
    </rPh>
    <phoneticPr fontId="2" type="Hiragana"/>
  </si>
  <si>
    <t>小野上・子持地域包括支援センター</t>
    <rPh sb="0" eb="3">
      <t>おのがみ</t>
    </rPh>
    <rPh sb="4" eb="6">
      <t>こもち</t>
    </rPh>
    <rPh sb="6" eb="8">
      <t>ちいき</t>
    </rPh>
    <rPh sb="8" eb="12">
      <t>ほうかつしえん</t>
    </rPh>
    <phoneticPr fontId="2" type="Hiragana"/>
  </si>
  <si>
    <t>赤城地域包括支援センター</t>
    <rPh sb="0" eb="2">
      <t>あかぎ</t>
    </rPh>
    <rPh sb="2" eb="4">
      <t>ちいき</t>
    </rPh>
    <rPh sb="4" eb="8">
      <t>ほうかつしえん</t>
    </rPh>
    <phoneticPr fontId="2" type="Hiragana"/>
  </si>
  <si>
    <t>和暦
変換</t>
    <rPh sb="0" eb="2">
      <t>われき</t>
    </rPh>
    <rPh sb="3" eb="5">
      <t>へんかん</t>
    </rPh>
    <phoneticPr fontId="2" type="Hiragana"/>
  </si>
  <si>
    <t>北橘地域包括支援センター</t>
    <rPh sb="0" eb="2">
      <t>ほっきつ</t>
    </rPh>
    <rPh sb="2" eb="4">
      <t>ちいき</t>
    </rPh>
    <rPh sb="4" eb="8">
      <t>ほうかつしえん</t>
    </rPh>
    <phoneticPr fontId="2" type="Hiragana"/>
  </si>
  <si>
    <t>北毛保健生活協同組合</t>
    <rPh sb="0" eb="2">
      <t>ほくもう</t>
    </rPh>
    <rPh sb="2" eb="4">
      <t>ほけん</t>
    </rPh>
    <rPh sb="4" eb="6">
      <t>せいかつ</t>
    </rPh>
    <rPh sb="6" eb="8">
      <t>きょうどう</t>
    </rPh>
    <rPh sb="8" eb="10">
      <t>くみあい</t>
    </rPh>
    <phoneticPr fontId="2" type="Hiragana"/>
  </si>
  <si>
    <t>医療法人社団 平形会</t>
    <rPh sb="0" eb="4">
      <t>いりょうほうじん</t>
    </rPh>
    <rPh sb="4" eb="6">
      <t>しゃだん</t>
    </rPh>
    <rPh sb="7" eb="9">
      <t>ひらかた</t>
    </rPh>
    <rPh sb="9" eb="10">
      <t>かい</t>
    </rPh>
    <phoneticPr fontId="2" type="Hiragana"/>
  </si>
  <si>
    <t>社会福祉法人 春日園</t>
    <rPh sb="0" eb="2">
      <t>しゃかい</t>
    </rPh>
    <rPh sb="2" eb="4">
      <t>ふくし</t>
    </rPh>
    <rPh sb="4" eb="6">
      <t>ほうじん</t>
    </rPh>
    <rPh sb="7" eb="9">
      <t>かすが</t>
    </rPh>
    <rPh sb="9" eb="10">
      <t>えん</t>
    </rPh>
    <phoneticPr fontId="2" type="Hiragana"/>
  </si>
  <si>
    <t>Rank</t>
  </si>
  <si>
    <t>医療法人 群馬会</t>
    <rPh sb="0" eb="4">
      <t>いりょうほうじん</t>
    </rPh>
    <rPh sb="5" eb="7">
      <t>ぐんま</t>
    </rPh>
    <rPh sb="7" eb="8">
      <t>かい</t>
    </rPh>
    <phoneticPr fontId="2" type="Hiragana"/>
  </si>
  <si>
    <t>社会福祉法人 橘風会</t>
    <rPh sb="0" eb="2">
      <t>しゃかい</t>
    </rPh>
    <rPh sb="2" eb="4">
      <t>ふくし</t>
    </rPh>
    <rPh sb="4" eb="6">
      <t>ほうじん</t>
    </rPh>
    <rPh sb="7" eb="8">
      <t>たちばな</t>
    </rPh>
    <rPh sb="8" eb="9">
      <t>かぜ</t>
    </rPh>
    <rPh sb="9" eb="10">
      <t>かい</t>
    </rPh>
    <phoneticPr fontId="2" type="Hiragana"/>
  </si>
  <si>
    <t>木暮　　武</t>
    <rPh sb="0" eb="2">
      <t>こぐれ</t>
    </rPh>
    <rPh sb="4" eb="5">
      <t>たけし</t>
    </rPh>
    <phoneticPr fontId="2" type="Hiragana"/>
  </si>
  <si>
    <t>眞下　誠治</t>
    <rPh sb="0" eb="2">
      <t>ましも</t>
    </rPh>
    <rPh sb="3" eb="5">
      <t>せいじ</t>
    </rPh>
    <phoneticPr fontId="2" type="Hiragana"/>
  </si>
  <si>
    <t>村山　昌暢</t>
    <rPh sb="0" eb="2">
      <t>むらやま</t>
    </rPh>
    <rPh sb="3" eb="4">
      <t>まさし</t>
    </rPh>
    <rPh sb="4" eb="5">
      <t>とおる</t>
    </rPh>
    <phoneticPr fontId="2" type="Hiragana"/>
  </si>
  <si>
    <r>
      <t xml:space="preserve">包括が口座振込により委託料を支払う場合に入力します。
</t>
    </r>
    <r>
      <rPr>
        <sz val="12"/>
        <color rgb="FFFF0000"/>
        <rFont val="ＭＳ 明朝"/>
      </rPr>
      <t>口座に変更がある場合は、提出の際に担当者へ報告</t>
    </r>
    <r>
      <rPr>
        <sz val="12"/>
        <color auto="1"/>
        <rFont val="ＭＳ 明朝"/>
      </rPr>
      <t>してください。</t>
    </r>
    <rPh sb="0" eb="2">
      <t>ほうかつ</t>
    </rPh>
    <rPh sb="3" eb="5">
      <t>こうざ</t>
    </rPh>
    <rPh sb="5" eb="7">
      <t>ふりこみ</t>
    </rPh>
    <rPh sb="14" eb="16">
      <t>しはらい</t>
    </rPh>
    <rPh sb="17" eb="19">
      <t>ばあい</t>
    </rPh>
    <rPh sb="20" eb="22">
      <t>にゅうりょく</t>
    </rPh>
    <rPh sb="27" eb="29">
      <t>こうざ</t>
    </rPh>
    <rPh sb="30" eb="32">
      <t>へんこう</t>
    </rPh>
    <rPh sb="35" eb="37">
      <t>ばあい</t>
    </rPh>
    <rPh sb="39" eb="41">
      <t>ていしゅつ</t>
    </rPh>
    <rPh sb="42" eb="43">
      <t>さい</t>
    </rPh>
    <rPh sb="44" eb="47">
      <t>たんとうしゃ</t>
    </rPh>
    <rPh sb="48" eb="50">
      <t>ほうこく</t>
    </rPh>
    <phoneticPr fontId="2" type="Hiragana"/>
  </si>
  <si>
    <t>都丸　宣彦</t>
    <rPh sb="0" eb="2">
      <t>とまる</t>
    </rPh>
    <rPh sb="3" eb="5">
      <t>のぶひこ</t>
    </rPh>
    <phoneticPr fontId="2" type="Hiragana"/>
  </si>
  <si>
    <t>請　求　額</t>
    <rPh sb="0" eb="1">
      <t>ショウ</t>
    </rPh>
    <rPh sb="2" eb="3">
      <t>モトム</t>
    </rPh>
    <rPh sb="4" eb="5">
      <t>ガク</t>
    </rPh>
    <phoneticPr fontId="28"/>
  </si>
  <si>
    <t>請求先一覧（変更に合わせて編集できます）</t>
    <rPh sb="0" eb="3">
      <t>せいきゅうさき</t>
    </rPh>
    <rPh sb="3" eb="5">
      <t>いちらん</t>
    </rPh>
    <rPh sb="6" eb="8">
      <t>へんこう</t>
    </rPh>
    <rPh sb="9" eb="10">
      <t>あ</t>
    </rPh>
    <rPh sb="13" eb="15">
      <t>へんしゅう</t>
    </rPh>
    <phoneticPr fontId="2" type="Hiragana"/>
  </si>
  <si>
    <t>　介護予防支援業務及び介護予防ケアマネジメント業務委託契約に基づく介護予防支援業務及び介護予防ケアマネジメント業務実績報告を次のとおりいたします。</t>
  </si>
  <si>
    <t>介護予防ｹｱﾏﾈｼﾞﾒﾝﾄ業務</t>
    <rPh sb="0" eb="2">
      <t>かいご</t>
    </rPh>
    <rPh sb="2" eb="4">
      <t>よぼう</t>
    </rPh>
    <rPh sb="13" eb="15">
      <t>ぎょうむ</t>
    </rPh>
    <phoneticPr fontId="2" type="Hiragana"/>
  </si>
  <si>
    <t>令和</t>
    <rPh sb="0" eb="2">
      <t>レイワ</t>
    </rPh>
    <phoneticPr fontId="28"/>
  </si>
  <si>
    <t>介護予防ケアマネジメント業務</t>
    <rPh sb="0" eb="2">
      <t>かいご</t>
    </rPh>
    <rPh sb="2" eb="4">
      <t>よぼう</t>
    </rPh>
    <rPh sb="12" eb="14">
      <t>ぎょうむ</t>
    </rPh>
    <phoneticPr fontId="2" type="Hiragana"/>
  </si>
  <si>
    <t>説明</t>
  </si>
  <si>
    <t>合計金額</t>
    <rPh sb="0" eb="2">
      <t>ごうけい</t>
    </rPh>
    <rPh sb="2" eb="4">
      <t>きんがく</t>
    </rPh>
    <phoneticPr fontId="2" type="Hiragana"/>
  </si>
  <si>
    <t>実績報告書合計欄の計算</t>
    <rPh sb="0" eb="2">
      <t>じっせき</t>
    </rPh>
    <rPh sb="2" eb="5">
      <t>ほうこくしょ</t>
    </rPh>
    <rPh sb="5" eb="7">
      <t>ごうけい</t>
    </rPh>
    <rPh sb="7" eb="8">
      <t>らん</t>
    </rPh>
    <rPh sb="9" eb="11">
      <t>けいさん</t>
    </rPh>
    <phoneticPr fontId="2" type="Hiragana"/>
  </si>
  <si>
    <t>利用者並べ替え用（利用月－業務種別順）</t>
    <rPh sb="0" eb="3">
      <t>りようしゃ</t>
    </rPh>
    <rPh sb="3" eb="4">
      <t>なら</t>
    </rPh>
    <rPh sb="5" eb="6">
      <t>か</t>
    </rPh>
    <rPh sb="7" eb="8">
      <t>よう</t>
    </rPh>
    <rPh sb="9" eb="11">
      <t>りよう</t>
    </rPh>
    <rPh sb="11" eb="12">
      <t>づき</t>
    </rPh>
    <rPh sb="13" eb="15">
      <t>ぎょうむ</t>
    </rPh>
    <rPh sb="15" eb="17">
      <t>しゅべつ</t>
    </rPh>
    <rPh sb="17" eb="18">
      <t>じゅん</t>
    </rPh>
    <phoneticPr fontId="2" type="Hiragana"/>
  </si>
  <si>
    <t>【実績内訳書】</t>
    <rPh sb="1" eb="3">
      <t>じっせき</t>
    </rPh>
    <rPh sb="3" eb="6">
      <t>うちわけしょ</t>
    </rPh>
    <phoneticPr fontId="2" type="Hiragana"/>
  </si>
  <si>
    <t>予防支援 ：１
ｹｱﾏﾈｼﾞﾒﾝﾄ：２</t>
  </si>
  <si>
    <t>介護予防支援業務委託料</t>
  </si>
  <si>
    <t>加算開始月
前後判断</t>
    <rPh sb="0" eb="2">
      <t>かさん</t>
    </rPh>
    <rPh sb="2" eb="4">
      <t>かいし</t>
    </rPh>
    <rPh sb="4" eb="5">
      <t>つき</t>
    </rPh>
    <rPh sb="6" eb="8">
      <t>ぜんご</t>
    </rPh>
    <rPh sb="8" eb="10">
      <t>はんだん</t>
    </rPh>
    <phoneticPr fontId="2" type="Hiragana"/>
  </si>
  <si>
    <t>２　毎月入力（前月の特定）</t>
    <rPh sb="2" eb="4">
      <t>まいつき</t>
    </rPh>
    <rPh sb="4" eb="6">
      <t>にゅうりょく</t>
    </rPh>
    <rPh sb="7" eb="9">
      <t>ぜんげつ</t>
    </rPh>
    <rPh sb="10" eb="12">
      <t>とくてい</t>
    </rPh>
    <phoneticPr fontId="2" type="Hiragana"/>
  </si>
  <si>
    <t>年（西暦）</t>
    <rPh sb="0" eb="1">
      <t>ねん</t>
    </rPh>
    <rPh sb="2" eb="4">
      <t>せいれき</t>
    </rPh>
    <phoneticPr fontId="2" type="Hiragana"/>
  </si>
  <si>
    <t>前月（左記の計算結果）</t>
    <rPh sb="0" eb="2">
      <t>ぜんげつ</t>
    </rPh>
    <rPh sb="3" eb="5">
      <t>さき</t>
    </rPh>
    <rPh sb="6" eb="8">
      <t>けいさん</t>
    </rPh>
    <rPh sb="8" eb="10">
      <t>けっか</t>
    </rPh>
    <phoneticPr fontId="2" type="Hiragana"/>
  </si>
  <si>
    <t>利用月（請求前月）</t>
    <rPh sb="0" eb="2">
      <t>りよう</t>
    </rPh>
    <rPh sb="2" eb="3">
      <t>づき</t>
    </rPh>
    <rPh sb="4" eb="6">
      <t>せいきゅう</t>
    </rPh>
    <rPh sb="6" eb="8">
      <t>ぜんげつ</t>
    </rPh>
    <phoneticPr fontId="2" type="Hiragana"/>
  </si>
  <si>
    <t>単位数
小計</t>
    <rPh sb="0" eb="3">
      <t>たんいすう</t>
    </rPh>
    <rPh sb="4" eb="6">
      <t>しょうけい</t>
    </rPh>
    <phoneticPr fontId="2" type="Hiragana"/>
  </si>
  <si>
    <t>Value</t>
  </si>
  <si>
    <t>Countif</t>
  </si>
  <si>
    <t>※▲月遅れのみの請求でも請求前月を入力</t>
    <rPh sb="2" eb="4">
      <t>つきおく</t>
    </rPh>
    <rPh sb="8" eb="10">
      <t>せいきゅう</t>
    </rPh>
    <rPh sb="12" eb="14">
      <t>せいきゅう</t>
    </rPh>
    <rPh sb="14" eb="15">
      <t>ぜん</t>
    </rPh>
    <rPh sb="15" eb="16">
      <t>づき</t>
    </rPh>
    <rPh sb="17" eb="19">
      <t>にゅうりょく</t>
    </rPh>
    <phoneticPr fontId="2" type="Hiragana"/>
  </si>
  <si>
    <t>左記の数字を合計し、並べ替えの引数とする</t>
    <rPh sb="0" eb="2">
      <t>さき</t>
    </rPh>
    <rPh sb="3" eb="5">
      <t>すうじ</t>
    </rPh>
    <rPh sb="6" eb="8">
      <t>ごうけい</t>
    </rPh>
    <rPh sb="10" eb="11">
      <t>なら</t>
    </rPh>
    <rPh sb="12" eb="13">
      <t>か</t>
    </rPh>
    <rPh sb="15" eb="17">
      <t>ひきすう</t>
    </rPh>
    <phoneticPr fontId="2" type="Hiragana"/>
  </si>
  <si>
    <t>【重要】入力の注意点</t>
    <rPh sb="1" eb="3">
      <t>じゅうよう</t>
    </rPh>
    <rPh sb="4" eb="6">
      <t>にゅうりょく</t>
    </rPh>
    <rPh sb="7" eb="10">
      <t>ちゅういてん</t>
    </rPh>
    <phoneticPr fontId="2" type="Hiragana"/>
  </si>
  <si>
    <t>関数により入力を整理</t>
    <rPh sb="0" eb="2">
      <t>かんすう</t>
    </rPh>
    <rPh sb="5" eb="7">
      <t>にゅうりょく</t>
    </rPh>
    <rPh sb="8" eb="10">
      <t>せいり</t>
    </rPh>
    <phoneticPr fontId="2" type="Hiragana"/>
  </si>
  <si>
    <t>「１」を入力して計算</t>
    <rPh sb="4" eb="6">
      <t>にゅうりょく</t>
    </rPh>
    <rPh sb="8" eb="10">
      <t>けいさん</t>
    </rPh>
    <phoneticPr fontId="2" type="Hiragana"/>
  </si>
  <si>
    <t>　順不同に入力しても、実績報告書で利用月及び予防支援→ケアマネジメントの順に整理されます。</t>
    <rPh sb="1" eb="4">
      <t>じゅんふどう</t>
    </rPh>
    <rPh sb="5" eb="7">
      <t>にゅうりょく</t>
    </rPh>
    <rPh sb="11" eb="13">
      <t>じっせき</t>
    </rPh>
    <rPh sb="13" eb="16">
      <t>ほうこくしょ</t>
    </rPh>
    <rPh sb="17" eb="19">
      <t>りよう</t>
    </rPh>
    <rPh sb="19" eb="20">
      <t>づき</t>
    </rPh>
    <rPh sb="20" eb="21">
      <t>およ</t>
    </rPh>
    <rPh sb="22" eb="24">
      <t>よぼう</t>
    </rPh>
    <rPh sb="24" eb="26">
      <t>しえん</t>
    </rPh>
    <rPh sb="36" eb="37">
      <t>じゅん</t>
    </rPh>
    <rPh sb="38" eb="40">
      <t>せいり</t>
    </rPh>
    <phoneticPr fontId="2" type="Hiragana"/>
  </si>
  <si>
    <t>　委託料は、基本、初回及び委託連携の欄に「１」を入力し、２以上が入ることはありません。</t>
  </si>
  <si>
    <t>　月途中の契約による日割は、新規契約に伴う日割のサービス名欄及び契約日欄を入力します。</t>
    <rPh sb="29" eb="30">
      <t>らん</t>
    </rPh>
    <rPh sb="35" eb="36">
      <t>らん</t>
    </rPh>
    <phoneticPr fontId="2" type="Hiragana"/>
  </si>
  <si>
    <t>業務委託料名</t>
    <rPh sb="0" eb="2">
      <t>ぎょうむ</t>
    </rPh>
    <rPh sb="2" eb="5">
      <t>いたくりょう</t>
    </rPh>
    <rPh sb="5" eb="6">
      <t>めい</t>
    </rPh>
    <phoneticPr fontId="2" type="Hiragana"/>
  </si>
  <si>
    <r>
      <t>提出する包括の</t>
    </r>
    <r>
      <rPr>
        <sz val="12"/>
        <color auto="1"/>
        <rFont val="ＭＳ 明朝"/>
      </rPr>
      <t>法人名を入力します。中央は不要です。</t>
    </r>
    <rPh sb="0" eb="2">
      <t>ていしゅつ</t>
    </rPh>
    <rPh sb="4" eb="6">
      <t>ほうかつ</t>
    </rPh>
    <rPh sb="7" eb="9">
      <t>ほうじん</t>
    </rPh>
    <rPh sb="9" eb="10">
      <t>な</t>
    </rPh>
    <rPh sb="11" eb="13">
      <t>にゅうりょく</t>
    </rPh>
    <rPh sb="17" eb="19">
      <t>ちゅうおう</t>
    </rPh>
    <rPh sb="20" eb="22">
      <t>ふよう</t>
    </rPh>
    <phoneticPr fontId="2" type="Hiragana"/>
  </si>
  <si>
    <r>
      <t>受注者（</t>
    </r>
    <r>
      <rPr>
        <sz val="12"/>
        <color auto="1"/>
        <rFont val="ＭＳ 明朝"/>
      </rPr>
      <t xml:space="preserve">居宅介護支援事業所）各情報を入力します。
</t>
    </r>
    <r>
      <rPr>
        <sz val="10"/>
        <color auto="1"/>
        <rFont val="ＭＳ 明朝"/>
      </rPr>
      <t>（補足）業務委託契約書の受注者と同じです。</t>
    </r>
  </si>
  <si>
    <t>Valueで求めた数字を上からカウントし順位付</t>
    <rPh sb="6" eb="7">
      <t>もと</t>
    </rPh>
    <rPh sb="9" eb="11">
      <t>すうじ</t>
    </rPh>
    <rPh sb="12" eb="13">
      <t>うえ</t>
    </rPh>
    <rPh sb="20" eb="22">
      <t>じゅんい</t>
    </rPh>
    <rPh sb="22" eb="23">
      <t>づけ</t>
    </rPh>
    <phoneticPr fontId="2" type="Hiragana"/>
  </si>
  <si>
    <t>基本　報酬</t>
    <rPh sb="0" eb="2">
      <t>きほん</t>
    </rPh>
    <rPh sb="3" eb="5">
      <t>ほうしゅう</t>
    </rPh>
    <phoneticPr fontId="2" type="Hiragana"/>
  </si>
  <si>
    <t>Valueで求めた数字を順位付</t>
    <rPh sb="12" eb="14">
      <t>じゅんい</t>
    </rPh>
    <rPh sb="14" eb="15">
      <t>づ</t>
    </rPh>
    <phoneticPr fontId="2" type="Hiragana"/>
  </si>
  <si>
    <t>日付を数字に変換し、業務、月遅れ別で加算</t>
    <rPh sb="0" eb="2">
      <t>ひづけ</t>
    </rPh>
    <rPh sb="3" eb="5">
      <t>すうじ</t>
    </rPh>
    <rPh sb="6" eb="8">
      <t>へんかん</t>
    </rPh>
    <rPh sb="10" eb="12">
      <t>ぎょうむ</t>
    </rPh>
    <rPh sb="13" eb="15">
      <t>つきおく</t>
    </rPh>
    <rPh sb="16" eb="17">
      <t>べつ</t>
    </rPh>
    <rPh sb="18" eb="20">
      <t>かさん</t>
    </rPh>
    <phoneticPr fontId="2" type="Hiragana"/>
  </si>
  <si>
    <t>星名　建市</t>
    <rPh sb="0" eb="2">
      <t>ほしな</t>
    </rPh>
    <rPh sb="3" eb="4">
      <t>たつる</t>
    </rPh>
    <rPh sb="4" eb="5">
      <t>し</t>
    </rPh>
    <phoneticPr fontId="2" type="Hiragana"/>
  </si>
  <si>
    <t>利用月</t>
  </si>
  <si>
    <t>処遇改善加算開始月</t>
    <rPh sb="0" eb="2">
      <t>しょぐう</t>
    </rPh>
    <rPh sb="2" eb="4">
      <t>かいぜん</t>
    </rPh>
    <rPh sb="4" eb="6">
      <t>かさん</t>
    </rPh>
    <rPh sb="6" eb="8">
      <t>かいし</t>
    </rPh>
    <rPh sb="8" eb="9">
      <t>つき</t>
    </rPh>
    <phoneticPr fontId="2" type="Hiragana"/>
  </si>
  <si>
    <t>加算開始前</t>
    <rPh sb="0" eb="2">
      <t>かさん</t>
    </rPh>
    <rPh sb="2" eb="4">
      <t>かいし</t>
    </rPh>
    <rPh sb="4" eb="5">
      <t>まえ</t>
    </rPh>
    <phoneticPr fontId="2" type="Hiragana"/>
  </si>
  <si>
    <t>日</t>
    <rPh sb="0" eb="1">
      <t>ひ</t>
    </rPh>
    <phoneticPr fontId="2" type="Hiragana"/>
  </si>
  <si>
    <t>関数あり</t>
    <rPh sb="0" eb="2">
      <t>かんすう</t>
    </rPh>
    <phoneticPr fontId="2" type="Hiragana"/>
  </si>
  <si>
    <t>処遇改善加算算定</t>
    <rPh sb="0" eb="2">
      <t>しょぐう</t>
    </rPh>
    <rPh sb="2" eb="4">
      <t>かいぜん</t>
    </rPh>
    <rPh sb="4" eb="6">
      <t>かさん</t>
    </rPh>
    <rPh sb="6" eb="8">
      <t>さんてい</t>
    </rPh>
    <phoneticPr fontId="2" type="Hiragana"/>
  </si>
  <si>
    <t>理事長　都丸　宣彦</t>
    <rPh sb="4" eb="6">
      <t>とまる</t>
    </rPh>
    <rPh sb="7" eb="9">
      <t>のぶひこ</t>
    </rPh>
    <phoneticPr fontId="2" type="Hiragana"/>
  </si>
  <si>
    <t>月②</t>
    <rPh sb="0" eb="1">
      <t>つき</t>
    </rPh>
    <phoneticPr fontId="2" type="Hiragana"/>
  </si>
  <si>
    <t>利　用　月</t>
    <rPh sb="0" eb="1">
      <t>り</t>
    </rPh>
    <rPh sb="2" eb="3">
      <t>よう</t>
    </rPh>
    <rPh sb="4" eb="5">
      <t>づき</t>
    </rPh>
    <phoneticPr fontId="2" type="Hiragana"/>
  </si>
  <si>
    <t>利用月</t>
    <rPh sb="0" eb="2">
      <t>りよう</t>
    </rPh>
    <rPh sb="2" eb="3">
      <t>つき</t>
    </rPh>
    <phoneticPr fontId="2" type="Hiragana"/>
  </si>
  <si>
    <t>カウント</t>
  </si>
  <si>
    <t>件数</t>
    <rPh sb="0" eb="2">
      <t>けんすう</t>
    </rPh>
    <phoneticPr fontId="2" type="Hiragana"/>
  </si>
  <si>
    <t>合計
(単位)
c(a+b)</t>
    <rPh sb="0" eb="2">
      <t>ごうけい</t>
    </rPh>
    <rPh sb="4" eb="6">
      <t>たんい</t>
    </rPh>
    <phoneticPr fontId="2" type="Hiragana"/>
  </si>
  <si>
    <t>◀関数参照</t>
    <rPh sb="1" eb="3">
      <t>かんすう</t>
    </rPh>
    <rPh sb="3" eb="5">
      <t>さんしょう</t>
    </rPh>
    <phoneticPr fontId="2" type="Hiragana"/>
  </si>
  <si>
    <t>文字列</t>
    <rPh sb="0" eb="3">
      <t>もじれつ</t>
    </rPh>
    <phoneticPr fontId="2" type="Hiragana"/>
  </si>
  <si>
    <t>委託
連携</t>
    <rPh sb="0" eb="2">
      <t>いたく</t>
    </rPh>
    <rPh sb="3" eb="5">
      <t>れんけい</t>
    </rPh>
    <phoneticPr fontId="2" type="Hiragana"/>
  </si>
  <si>
    <t>重複</t>
    <rPh sb="0" eb="2">
      <t>じゅうふく</t>
    </rPh>
    <phoneticPr fontId="2" type="Hiragana"/>
  </si>
  <si>
    <t>ｹｱﾏﾈｼﾞﾒﾝﾄ</t>
  </si>
  <si>
    <t>変換</t>
    <rPh sb="0" eb="2">
      <t>へんかん</t>
    </rPh>
    <phoneticPr fontId="2" type="Hiragana"/>
  </si>
  <si>
    <t>集計用</t>
    <rPh sb="0" eb="2">
      <t>しゅうけい</t>
    </rPh>
    <rPh sb="2" eb="3">
      <t>よう</t>
    </rPh>
    <phoneticPr fontId="2" type="Hiragana"/>
  </si>
  <si>
    <t>月③</t>
    <rPh sb="0" eb="1">
      <t>つき</t>
    </rPh>
    <phoneticPr fontId="2" type="Hiragana"/>
  </si>
  <si>
    <t>渋川市長　星名　建市</t>
    <rPh sb="0" eb="2">
      <t>しぶかわ</t>
    </rPh>
    <rPh sb="2" eb="4">
      <t>しちょう</t>
    </rPh>
    <rPh sb="5" eb="7">
      <t>ほしな</t>
    </rPh>
    <rPh sb="8" eb="9">
      <t>たつる</t>
    </rPh>
    <rPh sb="9" eb="10">
      <t>し</t>
    </rPh>
    <phoneticPr fontId="2" type="Hiragana"/>
  </si>
  <si>
    <r>
      <t>理事長　阿久澤　</t>
    </r>
    <r>
      <rPr>
        <sz val="10"/>
        <color theme="1"/>
        <rFont val="ＭＳ 明朝"/>
      </rPr>
      <t>昹</t>
    </r>
    <rPh sb="0" eb="3">
      <t>りじちょう</t>
    </rPh>
    <phoneticPr fontId="2" type="Hiragana"/>
  </si>
  <si>
    <t>理事長　眞下　誠治</t>
    <rPh sb="4" eb="6">
      <t>ましも</t>
    </rPh>
    <rPh sb="7" eb="9">
      <t>せいじ</t>
    </rPh>
    <phoneticPr fontId="2" type="Hiragana"/>
  </si>
  <si>
    <t>理事長　平形　久弥</t>
    <rPh sb="4" eb="6">
      <t>ひらかた</t>
    </rPh>
    <rPh sb="7" eb="9">
      <t>ひさや</t>
    </rPh>
    <phoneticPr fontId="2" type="Hiragana"/>
  </si>
  <si>
    <t>理事長　石附　正賢</t>
    <rPh sb="4" eb="6">
      <t>いしづき</t>
    </rPh>
    <rPh sb="7" eb="9">
      <t>しょうけん</t>
    </rPh>
    <phoneticPr fontId="2" type="Hiragana"/>
  </si>
  <si>
    <t>理事長　村山　昌暢</t>
    <rPh sb="4" eb="6">
      <t>むらやま</t>
    </rPh>
    <rPh sb="7" eb="8">
      <t>まさし</t>
    </rPh>
    <rPh sb="8" eb="9">
      <t>とおる</t>
    </rPh>
    <phoneticPr fontId="2" type="Hiragana"/>
  </si>
  <si>
    <t>処遇改善
加算額</t>
    <rPh sb="0" eb="2">
      <t>しょぐう</t>
    </rPh>
    <rPh sb="2" eb="4">
      <t>かいぜん</t>
    </rPh>
    <rPh sb="5" eb="7">
      <t>かさん</t>
    </rPh>
    <rPh sb="7" eb="8">
      <t>がく</t>
    </rPh>
    <phoneticPr fontId="2" type="Hiragana"/>
  </si>
  <si>
    <r>
      <rPr>
        <sz val="12"/>
        <color theme="1"/>
        <rFont val="ＭＳ 明朝"/>
      </rPr>
      <t>様式第５号</t>
    </r>
    <r>
      <rPr>
        <sz val="16"/>
        <color theme="1"/>
        <rFont val="ＭＳ 明朝"/>
      </rPr>
      <t xml:space="preserve"> </t>
    </r>
  </si>
  <si>
    <t>うち</t>
  </si>
  <si>
    <t>金額
小計</t>
    <rPh sb="0" eb="2">
      <t>きんがく</t>
    </rPh>
    <rPh sb="3" eb="5">
      <t>しょうけい</t>
    </rPh>
    <phoneticPr fontId="2" type="Hiragana"/>
  </si>
  <si>
    <t>9･16･22
単位(b)</t>
    <rPh sb="8" eb="10">
      <t>たんい</t>
    </rPh>
    <phoneticPr fontId="2" type="Hiragana"/>
  </si>
  <si>
    <t>合計
単位数
c(a+b)</t>
    <rPh sb="0" eb="2">
      <t>ごうけい</t>
    </rPh>
    <rPh sb="3" eb="6">
      <t>たんいすう</t>
    </rPh>
    <phoneticPr fontId="2" type="Hiragana"/>
  </si>
  <si>
    <r>
      <rPr>
        <sz val="12"/>
        <color theme="1"/>
        <rFont val="BIZ UDゴシック"/>
      </rPr>
      <t xml:space="preserve">合計
金額
</t>
    </r>
    <r>
      <rPr>
        <sz val="9"/>
        <color theme="1"/>
        <rFont val="BIZ UDゴシック"/>
      </rPr>
      <t xml:space="preserve">
(c*10.21)</t>
    </r>
    <rPh sb="0" eb="2">
      <t>ごうけい</t>
    </rPh>
    <rPh sb="3" eb="5">
      <t>きんがく</t>
    </rPh>
    <phoneticPr fontId="2" type="Hiragana"/>
  </si>
  <si>
    <t>処遇改善加算</t>
    <rPh sb="0" eb="2">
      <t>しょぐう</t>
    </rPh>
    <rPh sb="2" eb="4">
      <t>かいぜん</t>
    </rPh>
    <rPh sb="4" eb="6">
      <t>かさん</t>
    </rPh>
    <phoneticPr fontId="2" type="Hiragana"/>
  </si>
  <si>
    <t>９・１６・２１
単位</t>
    <rPh sb="8" eb="10">
      <t>たんい</t>
    </rPh>
    <phoneticPr fontId="2" type="Hiragana"/>
  </si>
  <si>
    <t>合計
単位数</t>
    <rPh sb="0" eb="2">
      <t>ごうけい</t>
    </rPh>
    <rPh sb="3" eb="6">
      <t>たんいすう</t>
    </rPh>
    <phoneticPr fontId="2" type="Hiragana"/>
  </si>
  <si>
    <t>加算額</t>
    <rPh sb="0" eb="3">
      <t>かさんがく</t>
    </rPh>
    <phoneticPr fontId="2" type="Hiragana"/>
  </si>
  <si>
    <t>処遇改善
加算</t>
    <rPh sb="0" eb="2">
      <t>しょぐう</t>
    </rPh>
    <rPh sb="2" eb="4">
      <t>かいぜん</t>
    </rPh>
    <rPh sb="5" eb="7">
      <t>かさん</t>
    </rPh>
    <phoneticPr fontId="2" type="Hiragana"/>
  </si>
  <si>
    <t>合計単位数</t>
    <rPh sb="0" eb="2">
      <t>ごうけい</t>
    </rPh>
    <rPh sb="2" eb="5">
      <t>たんいすう</t>
    </rPh>
    <phoneticPr fontId="2" type="Hiragana"/>
  </si>
  <si>
    <t>加算額</t>
    <rPh sb="0" eb="2">
      <t>かさん</t>
    </rPh>
    <rPh sb="2" eb="3">
      <t>がく</t>
    </rPh>
    <phoneticPr fontId="2" type="Hiragana"/>
  </si>
  <si>
    <t>(有無)</t>
    <rPh sb="1" eb="3">
      <t>うむ</t>
    </rPh>
    <phoneticPr fontId="2" type="Hiragana"/>
  </si>
  <si>
    <t>小計
(単位)</t>
    <rPh sb="0" eb="2">
      <t>しょうけい</t>
    </rPh>
    <rPh sb="4" eb="6">
      <t>たんい</t>
    </rPh>
    <phoneticPr fontId="2" type="Hiragana"/>
  </si>
  <si>
    <t>小計
(円)</t>
    <rPh sb="0" eb="2">
      <t>しょうけい</t>
    </rPh>
    <rPh sb="4" eb="5">
      <t>えん</t>
    </rPh>
    <phoneticPr fontId="2" type="Hiragana"/>
  </si>
  <si>
    <t>合計
(単位)</t>
    <rPh sb="0" eb="2">
      <t>ごうけい</t>
    </rPh>
    <rPh sb="4" eb="6">
      <t>たんい</t>
    </rPh>
    <phoneticPr fontId="2" type="Hiragana"/>
  </si>
  <si>
    <t>合計
（円）</t>
    <rPh sb="0" eb="2">
      <t>ごうけい</t>
    </rPh>
    <rPh sb="4" eb="5">
      <t>えん</t>
    </rPh>
    <phoneticPr fontId="2" type="Hiragana"/>
  </si>
  <si>
    <t>内
処遇改善加算額</t>
    <rPh sb="0" eb="1">
      <t>うち</t>
    </rPh>
    <rPh sb="2" eb="4">
      <t>しょぐう</t>
    </rPh>
    <rPh sb="4" eb="6">
      <t>かいぜん</t>
    </rPh>
    <rPh sb="6" eb="9">
      <t>かさんがく</t>
    </rPh>
    <phoneticPr fontId="2" type="Hiragana"/>
  </si>
  <si>
    <t>処遇改善
加算
9･16･22
単位(b)</t>
    <rPh sb="0" eb="2">
      <t>しょぐう</t>
    </rPh>
    <rPh sb="2" eb="4">
      <t>かいぜん</t>
    </rPh>
    <rPh sb="5" eb="7">
      <t>かさん</t>
    </rPh>
    <rPh sb="16" eb="18">
      <t>たんい</t>
    </rPh>
    <phoneticPr fontId="2" type="Hiragana"/>
  </si>
  <si>
    <t>小計
単位
(a)</t>
    <rPh sb="0" eb="2">
      <t>しょうけい</t>
    </rPh>
    <rPh sb="3" eb="5">
      <t>たんい</t>
    </rPh>
    <phoneticPr fontId="2" type="Hiragana"/>
  </si>
  <si>
    <t>小計
金額
(円)</t>
    <rPh sb="0" eb="2">
      <t>しょうけい</t>
    </rPh>
    <rPh sb="3" eb="5">
      <t>きんがく</t>
    </rPh>
    <rPh sb="7" eb="8">
      <t>えん</t>
    </rPh>
    <phoneticPr fontId="2" type="Hiragana"/>
  </si>
  <si>
    <t>内
処遇改善
加算金額</t>
    <rPh sb="0" eb="1">
      <t>うち</t>
    </rPh>
    <rPh sb="2" eb="4">
      <t>しょぐう</t>
    </rPh>
    <rPh sb="4" eb="6">
      <t>かいぜん</t>
    </rPh>
    <rPh sb="7" eb="10">
      <t>かさんきん</t>
    </rPh>
    <rPh sb="10" eb="11">
      <t>がく</t>
    </rPh>
    <phoneticPr fontId="2" type="Hiragana"/>
  </si>
  <si>
    <t>金額</t>
    <rPh sb="0" eb="2">
      <t>キンガク</t>
    </rPh>
    <phoneticPr fontId="28"/>
  </si>
  <si>
    <t>介護予防ｹｱﾏﾈｼﾞﾒﾝﾄ業務委託料</t>
  </si>
  <si>
    <r>
      <t>合計
（円）</t>
    </r>
    <r>
      <rPr>
        <b/>
        <sz val="9"/>
        <color theme="1"/>
        <rFont val="ＭＳ 明朝"/>
      </rPr>
      <t xml:space="preserve">
c*10.21</t>
    </r>
    <rPh sb="0" eb="2">
      <t>ごうけい</t>
    </rPh>
    <rPh sb="4" eb="5">
      <t>えん</t>
    </rPh>
    <phoneticPr fontId="2" type="Hiragana"/>
  </si>
  <si>
    <t>基本単位</t>
    <rPh sb="0" eb="2">
      <t>きほん</t>
    </rPh>
    <rPh sb="2" eb="4">
      <t>たんい</t>
    </rPh>
    <phoneticPr fontId="2" type="Hiragana"/>
  </si>
  <si>
    <t>介護予防ケアマネジメント業務委託料請求書</t>
  </si>
</sst>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5" formatCode="&quot;¥&quot;#,##0;&quot;¥&quot;\-#,##0"/>
    <numFmt numFmtId="176" formatCode="[$-411]ge\.m;@"/>
    <numFmt numFmtId="177" formatCode="0.0%"/>
    <numFmt numFmtId="178" formatCode="[$-411]ggge&quot;年&quot;m&quot;月&quot;;@"/>
    <numFmt numFmtId="179" formatCode="m/d;@"/>
    <numFmt numFmtId="180" formatCode="[$-411]ge\.m\.d;@"/>
    <numFmt numFmtId="181" formatCode="[$-411]ggge&quot;年&quot;m&quot;月&quot;"/>
    <numFmt numFmtId="182" formatCode="#"/>
    <numFmt numFmtId="183" formatCode="#,##0&quot;単位&quot;"/>
    <numFmt numFmtId="184" formatCode="#,##0&quot;円&quot;"/>
    <numFmt numFmtId="185" formatCode="#,##0_);[Red]\(#,##0\)"/>
    <numFmt numFmtId="186" formatCode="#,##0_ "/>
  </numFmts>
  <fonts count="37">
    <font>
      <sz val="12"/>
      <color theme="1"/>
      <name val="BIZ UDゴシック"/>
      <family val="3"/>
    </font>
    <font>
      <sz val="12"/>
      <color theme="1"/>
      <name val="ＭＳ Ｐ明朝"/>
      <family val="1"/>
    </font>
    <font>
      <sz val="6"/>
      <color auto="1"/>
      <name val="BIZ UDゴシック"/>
      <family val="3"/>
    </font>
    <font>
      <sz val="14"/>
      <color theme="1"/>
      <name val="BIZ UDゴシック"/>
      <family val="3"/>
    </font>
    <font>
      <sz val="12"/>
      <color theme="1"/>
      <name val="ＭＳ 明朝"/>
      <family val="1"/>
    </font>
    <font>
      <sz val="10"/>
      <color theme="1"/>
      <name val="ＭＳ 明朝"/>
      <family val="1"/>
    </font>
    <font>
      <sz val="11"/>
      <color rgb="FFFF0000"/>
      <name val="ＭＳ 明朝"/>
      <family val="1"/>
    </font>
    <font>
      <sz val="11"/>
      <color rgb="FFFF0000"/>
      <name val="BIZ UDゴシック"/>
      <family val="3"/>
    </font>
    <font>
      <b/>
      <sz val="12"/>
      <color theme="1"/>
      <name val="ＭＳ 明朝"/>
      <family val="1"/>
    </font>
    <font>
      <sz val="12"/>
      <color auto="1"/>
      <name val="BIZ UDゴシック"/>
      <family val="3"/>
    </font>
    <font>
      <sz val="12"/>
      <color auto="1"/>
      <name val="ＭＳ 明朝"/>
      <family val="1"/>
    </font>
    <font>
      <sz val="12"/>
      <color theme="1"/>
      <name val="BIZ UDゴシック"/>
      <family val="3"/>
    </font>
    <font>
      <b/>
      <sz val="12"/>
      <color rgb="FFFF0000"/>
      <name val="BIZ UDゴシック"/>
      <family val="3"/>
    </font>
    <font>
      <b/>
      <sz val="12"/>
      <color theme="1"/>
      <name val="BIZ UDゴシック"/>
      <family val="3"/>
    </font>
    <font>
      <sz val="12"/>
      <color rgb="FFFF0000"/>
      <name val="BIZ UDゴシック"/>
      <family val="3"/>
    </font>
    <font>
      <sz val="12"/>
      <color rgb="FFFF0000"/>
      <name val="ＭＳ 明朝"/>
      <family val="1"/>
    </font>
    <font>
      <sz val="8"/>
      <color theme="1"/>
      <name val="BIZ UDゴシック"/>
      <family val="3"/>
    </font>
    <font>
      <sz val="9"/>
      <color theme="1"/>
      <name val="BIZ UDゴシック"/>
      <family val="3"/>
    </font>
    <font>
      <sz val="10"/>
      <color theme="1"/>
      <name val="BIZ UDゴシック"/>
      <family val="3"/>
    </font>
    <font>
      <sz val="10"/>
      <color auto="1"/>
      <name val="BIZ UDゴシック"/>
      <family val="3"/>
    </font>
    <font>
      <b/>
      <sz val="10"/>
      <color theme="1"/>
      <name val="BIZ UDゴシック"/>
      <family val="3"/>
    </font>
    <font>
      <b/>
      <sz val="14"/>
      <color theme="1"/>
      <name val="ＭＳ 明朝"/>
      <family val="1"/>
    </font>
    <font>
      <b/>
      <sz val="11"/>
      <color theme="1"/>
      <name val="ＭＳ 明朝"/>
      <family val="1"/>
    </font>
    <font>
      <b/>
      <sz val="10"/>
      <color theme="1"/>
      <name val="ＭＳ 明朝"/>
      <family val="1"/>
    </font>
    <font>
      <b/>
      <sz val="9"/>
      <color theme="1"/>
      <name val="ＭＳ 明朝"/>
      <family val="1"/>
    </font>
    <font>
      <b/>
      <sz val="9"/>
      <color theme="1"/>
      <name val="BIZ UDゴシック"/>
      <family val="3"/>
    </font>
    <font>
      <b/>
      <sz val="7"/>
      <color theme="1"/>
      <name val="ＭＳ 明朝"/>
      <family val="1"/>
    </font>
    <font>
      <b/>
      <sz val="7"/>
      <color theme="1"/>
      <name val="BIZ UDゴシック"/>
      <family val="3"/>
    </font>
    <font>
      <sz val="6"/>
      <color auto="1"/>
      <name val="ＭＳ Ｐ明朝"/>
      <family val="1"/>
    </font>
    <font>
      <sz val="16"/>
      <color theme="1"/>
      <name val="ＭＳ 明朝"/>
      <family val="1"/>
    </font>
    <font>
      <sz val="24"/>
      <color theme="1"/>
      <name val="ＭＳ 明朝"/>
      <family val="1"/>
    </font>
    <font>
      <b/>
      <sz val="18"/>
      <color theme="1"/>
      <name val="ＭＳ 明朝"/>
      <family val="1"/>
    </font>
    <font>
      <sz val="18"/>
      <color theme="1"/>
      <name val="ＭＳ 明朝"/>
      <family val="1"/>
    </font>
    <font>
      <sz val="20"/>
      <color theme="1"/>
      <name val="ＭＳ 明朝"/>
      <family val="1"/>
    </font>
    <font>
      <sz val="11"/>
      <color theme="1"/>
      <name val="ＭＳ 明朝"/>
      <family val="1"/>
    </font>
    <font>
      <sz val="11"/>
      <color theme="1"/>
      <name val="BIZ UDゴシック"/>
      <family val="3"/>
    </font>
    <font>
      <sz val="6"/>
      <color auto="1"/>
      <name val="ＭＳ Ｐゴシック"/>
      <family val="3"/>
    </font>
  </fonts>
  <fills count="9">
    <fill>
      <patternFill patternType="none"/>
    </fill>
    <fill>
      <patternFill patternType="gray125"/>
    </fill>
    <fill>
      <patternFill patternType="solid">
        <fgColor rgb="FF90D7F0"/>
        <bgColor indexed="64"/>
      </patternFill>
    </fill>
    <fill>
      <patternFill patternType="solid">
        <fgColor rgb="FFFFA6A6"/>
        <bgColor indexed="64"/>
      </patternFill>
    </fill>
    <fill>
      <patternFill patternType="solid">
        <fgColor theme="4" tint="0.4"/>
        <bgColor indexed="64"/>
      </patternFill>
    </fill>
    <fill>
      <patternFill patternType="solid">
        <fgColor rgb="FFFFE69A"/>
        <bgColor indexed="64"/>
      </patternFill>
    </fill>
    <fill>
      <patternFill patternType="solid">
        <fgColor theme="7" tint="0.6"/>
        <bgColor indexed="64"/>
      </patternFill>
    </fill>
    <fill>
      <patternFill patternType="solid">
        <fgColor theme="0" tint="-0.14000000000000001"/>
        <bgColor indexed="64"/>
      </patternFill>
    </fill>
    <fill>
      <patternFill patternType="solid">
        <fgColor theme="8" tint="0.6"/>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right/>
      <top/>
      <bottom style="medium">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double">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ashDot">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Dot">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60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center" vertical="center"/>
    </xf>
    <xf numFmtId="0" fontId="0" fillId="0" borderId="0" xfId="0" applyFont="1">
      <alignment vertical="center"/>
    </xf>
    <xf numFmtId="0" fontId="3" fillId="0" borderId="0" xfId="0" applyFont="1" applyBorder="1" applyAlignment="1">
      <alignment horizontal="center" vertical="center"/>
    </xf>
    <xf numFmtId="0" fontId="0"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5" xfId="0"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0" fillId="0" borderId="3" xfId="0" applyBorder="1" applyAlignment="1">
      <alignment horizontal="center" vertical="center"/>
    </xf>
    <xf numFmtId="0" fontId="0" fillId="0" borderId="7" xfId="0" applyBorder="1">
      <alignment vertical="center"/>
    </xf>
    <xf numFmtId="0" fontId="0" fillId="2" borderId="8" xfId="0" applyFill="1" applyBorder="1" applyAlignment="1">
      <alignment horizontal="center" vertical="center"/>
    </xf>
    <xf numFmtId="0" fontId="4" fillId="0" borderId="8" xfId="0" applyFont="1" applyFill="1" applyBorder="1" applyAlignment="1">
      <alignment horizontal="center" vertical="center"/>
    </xf>
    <xf numFmtId="0" fontId="9" fillId="3" borderId="1" xfId="0" applyFont="1" applyFill="1" applyBorder="1" applyAlignment="1">
      <alignment horizontal="center" vertical="center"/>
    </xf>
    <xf numFmtId="0" fontId="0" fillId="4" borderId="2"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5" borderId="1" xfId="0"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0" fillId="0" borderId="9" xfId="0" applyBorder="1" applyAlignment="1">
      <alignment horizontal="center" vertical="center"/>
    </xf>
    <xf numFmtId="0" fontId="0" fillId="2" borderId="12" xfId="0" applyFill="1" applyBorder="1" applyAlignment="1">
      <alignment horizontal="center" vertical="center"/>
    </xf>
    <xf numFmtId="0" fontId="4" fillId="0" borderId="12" xfId="0" applyFont="1" applyFill="1" applyBorder="1" applyAlignment="1">
      <alignment horizontal="center" vertical="center"/>
    </xf>
    <xf numFmtId="0" fontId="0" fillId="4" borderId="7"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1" xfId="0" applyFont="1" applyFill="1" applyBorder="1" applyAlignment="1" applyProtection="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0" fillId="0" borderId="16" xfId="0" applyBorder="1" applyAlignment="1">
      <alignment horizontal="center" vertical="center"/>
    </xf>
    <xf numFmtId="0" fontId="0" fillId="4" borderId="15" xfId="0" applyFont="1" applyFill="1" applyBorder="1" applyAlignment="1">
      <alignment horizontal="center" vertical="center" wrapText="1"/>
    </xf>
    <xf numFmtId="176" fontId="0" fillId="0" borderId="1" xfId="0" applyNumberFormat="1" applyFill="1" applyBorder="1" applyAlignment="1" applyProtection="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shrinkToFit="1"/>
    </xf>
    <xf numFmtId="0" fontId="4" fillId="0" borderId="8" xfId="0" applyFont="1" applyFill="1" applyBorder="1" applyAlignment="1" applyProtection="1">
      <alignment horizontal="center" vertical="center"/>
    </xf>
    <xf numFmtId="0" fontId="0" fillId="2" borderId="20" xfId="0" applyFill="1" applyBorder="1" applyAlignment="1">
      <alignment horizontal="center" vertical="center"/>
    </xf>
    <xf numFmtId="0" fontId="4" fillId="0" borderId="20" xfId="0" applyFont="1" applyFill="1" applyBorder="1" applyAlignment="1">
      <alignment horizontal="center" vertical="center"/>
    </xf>
    <xf numFmtId="0" fontId="0" fillId="4" borderId="8"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20" xfId="0" applyBorder="1" applyAlignment="1">
      <alignment horizontal="center" vertical="center" shrinkToFit="1"/>
    </xf>
    <xf numFmtId="0" fontId="4" fillId="0" borderId="20" xfId="0" applyFont="1" applyFill="1" applyBorder="1" applyAlignment="1" applyProtection="1">
      <alignment horizontal="center" vertical="center"/>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3" xfId="0" applyFont="1" applyBorder="1">
      <alignment vertical="center"/>
    </xf>
    <xf numFmtId="0" fontId="9" fillId="3" borderId="1" xfId="0" applyFont="1" applyFill="1" applyBorder="1">
      <alignment vertical="center"/>
    </xf>
    <xf numFmtId="0" fontId="0" fillId="4" borderId="20"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6" borderId="8" xfId="0" applyFont="1" applyFill="1" applyBorder="1" applyAlignment="1" applyProtection="1">
      <alignment vertical="center" shrinkToFit="1"/>
      <protection locked="0"/>
    </xf>
    <xf numFmtId="0" fontId="10" fillId="6" borderId="8" xfId="0" applyFont="1" applyFill="1" applyBorder="1" applyAlignment="1" applyProtection="1">
      <alignment vertical="center" shrinkToFit="1"/>
      <protection locked="0"/>
    </xf>
    <xf numFmtId="49" fontId="10" fillId="6" borderId="8" xfId="0" applyNumberFormat="1" applyFont="1" applyFill="1" applyBorder="1" applyAlignment="1" applyProtection="1">
      <alignment vertical="center" shrinkToFit="1"/>
      <protection locked="0"/>
    </xf>
    <xf numFmtId="38" fontId="0" fillId="0" borderId="8" xfId="4" applyFont="1" applyFill="1" applyBorder="1" applyAlignment="1" applyProtection="1">
      <alignment vertical="center" shrinkToFit="1"/>
    </xf>
    <xf numFmtId="38" fontId="12" fillId="6" borderId="8" xfId="4" applyFont="1" applyFill="1" applyBorder="1" applyAlignment="1" applyProtection="1">
      <alignment horizontal="center" vertical="center" shrinkToFit="1"/>
      <protection locked="0"/>
    </xf>
    <xf numFmtId="0" fontId="13" fillId="6" borderId="8" xfId="4" applyNumberFormat="1" applyFont="1" applyFill="1" applyBorder="1" applyAlignment="1" applyProtection="1">
      <alignment vertical="center" shrinkToFit="1"/>
      <protection locked="0"/>
    </xf>
    <xf numFmtId="177" fontId="13" fillId="0" borderId="8" xfId="4" applyNumberFormat="1" applyFont="1" applyFill="1" applyBorder="1" applyAlignment="1" applyProtection="1">
      <alignment horizontal="center" vertical="center" shrinkToFit="1"/>
    </xf>
    <xf numFmtId="177" fontId="14" fillId="0" borderId="0" xfId="4" applyNumberFormat="1" applyFont="1" applyFill="1" applyBorder="1" applyAlignment="1" applyProtection="1">
      <alignment vertical="center" shrinkToFit="1"/>
      <protection locked="0"/>
    </xf>
    <xf numFmtId="0" fontId="0" fillId="6" borderId="8" xfId="0" applyNumberFormat="1" applyFont="1" applyFill="1" applyBorder="1" applyAlignment="1" applyProtection="1">
      <alignment horizontal="center" vertical="center"/>
      <protection locked="0"/>
    </xf>
    <xf numFmtId="0" fontId="14" fillId="0" borderId="0" xfId="0" applyFont="1">
      <alignment vertical="center"/>
    </xf>
    <xf numFmtId="0" fontId="4" fillId="0" borderId="0" xfId="0" applyFont="1" applyBorder="1" applyAlignment="1">
      <alignment vertical="center" wrapText="1"/>
    </xf>
    <xf numFmtId="0" fontId="4" fillId="0" borderId="9" xfId="0" applyFont="1" applyBorder="1">
      <alignment vertical="center"/>
    </xf>
    <xf numFmtId="0" fontId="0" fillId="4" borderId="1" xfId="0" applyFont="1" applyFill="1" applyBorder="1" applyAlignment="1">
      <alignment horizontal="center" vertical="center"/>
    </xf>
    <xf numFmtId="0" fontId="4" fillId="6" borderId="20" xfId="0" applyFont="1" applyFill="1" applyBorder="1" applyAlignment="1" applyProtection="1">
      <alignment vertical="center" shrinkToFit="1"/>
      <protection locked="0"/>
    </xf>
    <xf numFmtId="0" fontId="10" fillId="6" borderId="20" xfId="0" applyFont="1" applyFill="1" applyBorder="1" applyAlignment="1" applyProtection="1">
      <alignment vertical="center" shrinkToFit="1"/>
      <protection locked="0"/>
    </xf>
    <xf numFmtId="49" fontId="10" fillId="6" borderId="20" xfId="0" applyNumberFormat="1" applyFont="1" applyFill="1" applyBorder="1" applyAlignment="1" applyProtection="1">
      <alignment vertical="center" shrinkToFit="1"/>
      <protection locked="0"/>
    </xf>
    <xf numFmtId="40" fontId="0" fillId="0" borderId="21" xfId="4" applyNumberFormat="1" applyFont="1" applyFill="1" applyBorder="1" applyAlignment="1" applyProtection="1">
      <alignment vertical="center" shrinkToFit="1"/>
    </xf>
    <xf numFmtId="0" fontId="12" fillId="6" borderId="20" xfId="0" applyFont="1" applyFill="1" applyBorder="1" applyAlignment="1" applyProtection="1">
      <alignment horizontal="center" vertical="center" shrinkToFit="1"/>
      <protection locked="0"/>
    </xf>
    <xf numFmtId="0" fontId="12" fillId="6" borderId="21" xfId="0" applyFont="1" applyFill="1" applyBorder="1" applyAlignment="1" applyProtection="1">
      <alignment vertical="center" shrinkToFit="1"/>
      <protection locked="0"/>
    </xf>
    <xf numFmtId="177" fontId="13" fillId="0" borderId="20" xfId="0" applyNumberFormat="1" applyFont="1" applyFill="1" applyBorder="1" applyAlignment="1" applyProtection="1">
      <alignment horizontal="center" vertical="center" shrinkToFit="1"/>
    </xf>
    <xf numFmtId="177" fontId="14" fillId="0" borderId="0" xfId="0" applyNumberFormat="1" applyFont="1" applyFill="1" applyBorder="1" applyAlignment="1">
      <alignment vertical="center" shrinkToFit="1"/>
    </xf>
    <xf numFmtId="0" fontId="0" fillId="6" borderId="20" xfId="0" applyNumberFormat="1" applyFont="1" applyFill="1" applyBorder="1" applyAlignment="1" applyProtection="1">
      <alignment horizontal="center" vertical="center"/>
      <protection locked="0"/>
    </xf>
    <xf numFmtId="0" fontId="10"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vertical="center" wrapText="1"/>
    </xf>
    <xf numFmtId="0" fontId="10" fillId="0" borderId="13" xfId="0" applyFont="1" applyBorder="1">
      <alignment vertical="center"/>
    </xf>
    <xf numFmtId="0" fontId="10" fillId="0" borderId="22" xfId="0" applyFont="1" applyBorder="1">
      <alignment vertical="center"/>
    </xf>
    <xf numFmtId="0" fontId="15" fillId="0" borderId="4" xfId="0" applyFont="1" applyBorder="1" applyAlignment="1">
      <alignment vertical="center"/>
    </xf>
    <xf numFmtId="0" fontId="4" fillId="0" borderId="3" xfId="0" applyFont="1" applyBorder="1" applyAlignment="1">
      <alignment vertical="center"/>
    </xf>
    <xf numFmtId="0" fontId="0" fillId="2" borderId="1" xfId="0" applyFont="1" applyFill="1" applyBorder="1" applyAlignment="1">
      <alignment horizontal="center" vertical="center" shrinkToFit="1"/>
    </xf>
    <xf numFmtId="178" fontId="4" fillId="0" borderId="1" xfId="0" applyNumberFormat="1" applyFont="1" applyBorder="1" applyAlignment="1">
      <alignment horizontal="center" vertical="center"/>
    </xf>
    <xf numFmtId="178" fontId="0" fillId="0" borderId="1" xfId="0" applyNumberFormat="1" applyFont="1" applyFill="1" applyBorder="1" applyAlignment="1" applyProtection="1">
      <alignment horizontal="center" vertical="center"/>
    </xf>
    <xf numFmtId="0" fontId="0" fillId="4" borderId="8" xfId="0" applyFill="1" applyBorder="1" applyAlignment="1">
      <alignment horizontal="center" vertical="center"/>
    </xf>
    <xf numFmtId="38" fontId="0" fillId="4" borderId="1" xfId="0" applyNumberFormat="1" applyFont="1" applyFill="1" applyBorder="1" applyAlignment="1">
      <alignment horizontal="center" vertical="center"/>
    </xf>
    <xf numFmtId="0" fontId="3" fillId="0" borderId="0" xfId="0" applyFont="1" applyBorder="1" applyAlignment="1">
      <alignment horizontal="center" vertical="center" shrinkToFit="1"/>
    </xf>
    <xf numFmtId="0" fontId="0" fillId="0" borderId="0" xfId="0" applyAlignment="1">
      <alignment vertical="center" shrinkToFit="1"/>
    </xf>
    <xf numFmtId="0" fontId="14" fillId="0" borderId="0" xfId="0" applyFont="1" applyAlignment="1">
      <alignment vertical="center"/>
    </xf>
    <xf numFmtId="0" fontId="4" fillId="0" borderId="9" xfId="0" applyFont="1" applyBorder="1" applyAlignment="1">
      <alignment vertical="center"/>
    </xf>
    <xf numFmtId="0" fontId="0" fillId="4" borderId="12" xfId="0" applyFill="1" applyBorder="1" applyAlignment="1">
      <alignment horizontal="center" vertical="center"/>
    </xf>
    <xf numFmtId="0" fontId="0" fillId="4" borderId="1" xfId="0" applyFont="1" applyFill="1" applyBorder="1" applyAlignment="1">
      <alignment horizontal="center" vertical="center" shrinkToFit="1"/>
    </xf>
    <xf numFmtId="38" fontId="0" fillId="4" borderId="1" xfId="0" applyNumberFormat="1" applyFont="1" applyFill="1" applyBorder="1" applyAlignment="1">
      <alignment horizontal="center" vertical="center" shrinkToFit="1"/>
    </xf>
    <xf numFmtId="0" fontId="0" fillId="5" borderId="1" xfId="0" applyFill="1" applyBorder="1" applyAlignment="1" applyProtection="1">
      <alignment horizontal="center" vertical="center" shrinkToFi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Font="1" applyFill="1" applyBorder="1" applyAlignment="1" applyProtection="1">
      <alignment horizontal="left" vertical="center"/>
    </xf>
    <xf numFmtId="0" fontId="0" fillId="4" borderId="14" xfId="0" applyFont="1" applyFill="1" applyBorder="1" applyAlignment="1">
      <alignment horizontal="center" vertical="center"/>
    </xf>
    <xf numFmtId="38" fontId="0" fillId="0" borderId="1" xfId="4" applyFont="1" applyFill="1" applyBorder="1" applyAlignment="1" applyProtection="1">
      <alignment vertical="center"/>
    </xf>
    <xf numFmtId="0" fontId="0" fillId="4" borderId="20" xfId="0" applyFill="1" applyBorder="1" applyAlignment="1">
      <alignment horizontal="center" vertical="center"/>
    </xf>
    <xf numFmtId="0" fontId="16" fillId="4" borderId="1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0" fillId="4" borderId="22" xfId="0" applyFill="1" applyBorder="1" applyAlignment="1">
      <alignment horizontal="center" vertical="center"/>
    </xf>
    <xf numFmtId="0" fontId="14" fillId="0" borderId="17" xfId="0" applyFont="1" applyBorder="1" applyAlignment="1">
      <alignment vertical="center"/>
    </xf>
    <xf numFmtId="0" fontId="4" fillId="0" borderId="16" xfId="0" applyFont="1" applyBorder="1" applyAlignment="1">
      <alignment vertical="center"/>
    </xf>
    <xf numFmtId="0" fontId="16" fillId="4" borderId="14"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0" xfId="0" applyFont="1" applyAlignment="1">
      <alignment vertical="center"/>
    </xf>
    <xf numFmtId="0" fontId="4" fillId="0" borderId="17" xfId="0" applyFont="1" applyBorder="1" applyAlignment="1">
      <alignment vertical="center" wrapText="1"/>
    </xf>
    <xf numFmtId="0" fontId="4" fillId="0" borderId="16" xfId="0" applyFont="1" applyBorder="1">
      <alignment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Font="1" applyAlignment="1">
      <alignment horizontal="center" vertical="center" wrapText="1"/>
    </xf>
    <xf numFmtId="179" fontId="0" fillId="5" borderId="1" xfId="0" applyNumberFormat="1" applyFont="1" applyFill="1" applyBorder="1" applyAlignment="1" applyProtection="1">
      <alignment horizontal="center" vertical="center" shrinkToFit="1"/>
      <protection locked="0"/>
    </xf>
    <xf numFmtId="0" fontId="14" fillId="0" borderId="0" xfId="0" applyFont="1">
      <alignment vertical="center"/>
    </xf>
    <xf numFmtId="0" fontId="18" fillId="0" borderId="1" xfId="0" applyFont="1" applyBorder="1" applyAlignment="1" applyProtection="1">
      <alignment horizontal="center" vertical="center"/>
      <protection locked="0"/>
    </xf>
    <xf numFmtId="0" fontId="18" fillId="0" borderId="8" xfId="0" applyFont="1" applyBorder="1" applyAlignment="1" applyProtection="1">
      <alignment vertical="center"/>
      <protection locked="0"/>
    </xf>
    <xf numFmtId="0" fontId="18" fillId="0" borderId="12" xfId="0" applyFont="1" applyBorder="1" applyAlignment="1" applyProtection="1">
      <alignment vertical="center"/>
      <protection locked="0"/>
    </xf>
    <xf numFmtId="14" fontId="0" fillId="0" borderId="0" xfId="0" applyNumberFormat="1" applyAlignment="1">
      <alignment horizontal="center" vertical="center"/>
    </xf>
    <xf numFmtId="0" fontId="0" fillId="0" borderId="0" xfId="0" applyAlignment="1">
      <alignment horizontal="right" vertical="center"/>
    </xf>
    <xf numFmtId="0" fontId="18" fillId="0" borderId="23" xfId="0" applyFont="1" applyBorder="1" applyProtection="1">
      <alignment vertical="center"/>
      <protection locked="0"/>
    </xf>
    <xf numFmtId="0" fontId="18" fillId="0" borderId="8" xfId="0" applyFont="1" applyBorder="1" applyProtection="1">
      <alignment vertical="center"/>
      <protection locked="0"/>
    </xf>
    <xf numFmtId="40" fontId="0" fillId="0" borderId="1" xfId="0" applyNumberFormat="1" applyBorder="1" applyAlignment="1">
      <alignment horizontal="center" vertical="center"/>
    </xf>
    <xf numFmtId="0" fontId="0" fillId="0" borderId="0" xfId="0" applyFont="1" applyAlignment="1">
      <alignment horizontal="left" vertical="center"/>
    </xf>
    <xf numFmtId="0" fontId="16" fillId="0" borderId="1" xfId="0" applyFont="1" applyBorder="1" applyAlignment="1">
      <alignment horizontal="left" vertical="center" wrapText="1"/>
    </xf>
    <xf numFmtId="0" fontId="0" fillId="0" borderId="1" xfId="0" applyFont="1" applyBorder="1" applyAlignment="1">
      <alignment horizontal="center" vertical="center" shrinkToFit="1"/>
    </xf>
    <xf numFmtId="0" fontId="18" fillId="0" borderId="1" xfId="0"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protection locked="0"/>
    </xf>
    <xf numFmtId="0" fontId="17" fillId="0" borderId="0" xfId="0" applyFont="1" applyAlignment="1">
      <alignment horizontal="left" vertical="center"/>
    </xf>
    <xf numFmtId="57" fontId="0" fillId="0" borderId="1" xfId="0" applyNumberFormat="1" applyFont="1" applyBorder="1" applyAlignment="1">
      <alignment horizontal="center" vertical="center" wrapText="1"/>
    </xf>
    <xf numFmtId="57" fontId="0" fillId="0" borderId="4" xfId="0" applyNumberFormat="1" applyFont="1" applyBorder="1" applyAlignment="1">
      <alignment horizontal="center" vertical="center" wrapText="1"/>
    </xf>
    <xf numFmtId="0" fontId="16" fillId="0" borderId="4" xfId="0" applyFont="1" applyBorder="1" applyAlignment="1">
      <alignment horizontal="left" vertical="center" wrapText="1"/>
    </xf>
    <xf numFmtId="57" fontId="0" fillId="0" borderId="0" xfId="0" applyNumberFormat="1" applyFont="1" applyBorder="1" applyAlignment="1">
      <alignment horizontal="center" vertical="center" wrapText="1"/>
    </xf>
    <xf numFmtId="0" fontId="16" fillId="0" borderId="0" xfId="0" applyFont="1" applyBorder="1" applyAlignment="1">
      <alignment horizontal="left" vertical="center" wrapText="1"/>
    </xf>
    <xf numFmtId="0" fontId="13"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20" fillId="0" borderId="1" xfId="0" applyFont="1" applyBorder="1" applyAlignment="1">
      <alignment horizontal="center" vertical="center" wrapText="1"/>
    </xf>
    <xf numFmtId="57" fontId="0" fillId="0" borderId="17" xfId="0" applyNumberFormat="1" applyFont="1" applyBorder="1" applyAlignment="1">
      <alignment horizontal="center" vertical="center" wrapText="1"/>
    </xf>
    <xf numFmtId="0" fontId="0" fillId="0" borderId="1" xfId="0" applyFont="1" applyBorder="1" applyAlignment="1">
      <alignment horizontal="left" vertical="center" wrapText="1"/>
    </xf>
    <xf numFmtId="0" fontId="13" fillId="0" borderId="8" xfId="0" applyFont="1" applyBorder="1" applyAlignment="1">
      <alignment horizontal="center" vertical="center"/>
    </xf>
    <xf numFmtId="178" fontId="0" fillId="0" borderId="8" xfId="0" applyNumberFormat="1" applyBorder="1" applyAlignment="1">
      <alignment horizontal="center" vertical="center"/>
    </xf>
    <xf numFmtId="0" fontId="0" fillId="0" borderId="8" xfId="0" applyBorder="1" applyAlignment="1">
      <alignment horizontal="center" vertical="center"/>
    </xf>
    <xf numFmtId="0" fontId="0" fillId="0" borderId="1" xfId="0" applyFont="1" applyFill="1" applyBorder="1" applyAlignment="1">
      <alignment horizontal="left" vertical="center"/>
    </xf>
    <xf numFmtId="0" fontId="0" fillId="0" borderId="2" xfId="0" applyFont="1" applyBorder="1" applyAlignment="1">
      <alignment horizontal="left" vertical="center"/>
    </xf>
    <xf numFmtId="0" fontId="0" fillId="0" borderId="7" xfId="0" applyBorder="1" applyAlignment="1">
      <alignment horizontal="left" vertical="center"/>
    </xf>
    <xf numFmtId="180" fontId="0" fillId="0" borderId="0" xfId="0" applyNumberFormat="1" applyAlignment="1">
      <alignment horizontal="center" vertical="center"/>
    </xf>
    <xf numFmtId="176" fontId="0" fillId="0" borderId="1" xfId="0" applyNumberFormat="1" applyFont="1" applyBorder="1" applyAlignment="1">
      <alignment horizontal="center" vertical="center"/>
    </xf>
    <xf numFmtId="0" fontId="13" fillId="0" borderId="20" xfId="0" applyFont="1" applyBorder="1" applyAlignment="1">
      <alignment horizontal="center" vertical="center"/>
    </xf>
    <xf numFmtId="0" fontId="0" fillId="0" borderId="12" xfId="0" applyBorder="1" applyAlignment="1">
      <alignment horizontal="center" vertical="center"/>
    </xf>
    <xf numFmtId="0" fontId="0" fillId="0" borderId="0" xfId="0" applyFont="1"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181" fontId="0" fillId="0" borderId="1" xfId="0" applyNumberFormat="1"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 xfId="0" applyBorder="1">
      <alignment vertical="center"/>
    </xf>
    <xf numFmtId="0" fontId="0" fillId="0" borderId="8" xfId="0" applyFont="1"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178" fontId="0" fillId="0" borderId="1" xfId="0" applyNumberFormat="1" applyFont="1" applyBorder="1" applyAlignment="1">
      <alignment horizontal="center" vertical="center"/>
    </xf>
    <xf numFmtId="0" fontId="0" fillId="0" borderId="7" xfId="0" applyFont="1" applyFill="1" applyBorder="1" applyAlignment="1">
      <alignment horizontal="center" vertical="center" shrinkToFit="1"/>
    </xf>
    <xf numFmtId="178" fontId="0" fillId="0" borderId="0" xfId="0" applyNumberFormat="1" applyBorder="1" applyAlignment="1">
      <alignment horizontal="center" vertical="center"/>
    </xf>
    <xf numFmtId="178" fontId="0" fillId="0" borderId="0" xfId="0" applyNumberFormat="1" applyBorder="1">
      <alignment vertical="center"/>
    </xf>
    <xf numFmtId="178" fontId="0" fillId="0" borderId="1" xfId="0" applyNumberFormat="1" applyBorder="1">
      <alignment vertical="center"/>
    </xf>
    <xf numFmtId="0" fontId="0" fillId="0" borderId="7" xfId="0" applyFont="1" applyFill="1" applyBorder="1" applyAlignment="1">
      <alignment horizontal="center" vertical="center"/>
    </xf>
    <xf numFmtId="0" fontId="0" fillId="3" borderId="1" xfId="0" applyFont="1" applyFill="1" applyBorder="1" applyAlignment="1">
      <alignment horizontal="center" vertical="center"/>
    </xf>
    <xf numFmtId="38" fontId="0" fillId="3" borderId="1" xfId="0" applyNumberFormat="1" applyFont="1" applyFill="1" applyBorder="1" applyAlignment="1">
      <alignment horizontal="center" vertical="center"/>
    </xf>
    <xf numFmtId="181" fontId="0" fillId="0" borderId="0" xfId="0" applyNumberFormat="1">
      <alignment vertical="center"/>
    </xf>
    <xf numFmtId="0" fontId="18" fillId="0" borderId="13" xfId="0" applyFont="1" applyFill="1" applyBorder="1" applyAlignment="1">
      <alignment horizontal="center" vertical="center" wrapText="1"/>
    </xf>
    <xf numFmtId="0" fontId="18" fillId="0" borderId="14" xfId="0" applyFont="1" applyBorder="1" applyAlignment="1">
      <alignment horizontal="center" vertical="center"/>
    </xf>
    <xf numFmtId="38" fontId="0" fillId="0" borderId="1" xfId="4" applyFont="1" applyBorder="1" applyAlignment="1">
      <alignment horizontal="right" vertical="center" indent="1"/>
    </xf>
    <xf numFmtId="38" fontId="0" fillId="0" borderId="7" xfId="4" applyFont="1" applyBorder="1" applyAlignment="1">
      <alignment horizontal="right" vertical="center" inden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xf>
    <xf numFmtId="38" fontId="0" fillId="0" borderId="1" xfId="4" applyFont="1" applyBorder="1" applyAlignment="1">
      <alignment vertical="center"/>
    </xf>
    <xf numFmtId="38" fontId="0" fillId="0" borderId="1" xfId="4" applyFont="1" applyBorder="1" applyAlignment="1">
      <alignment horizontal="center" vertical="center"/>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xf>
    <xf numFmtId="0" fontId="0" fillId="0" borderId="13" xfId="0" applyBorder="1" applyAlignment="1">
      <alignment horizontal="center" vertical="center" wrapText="1"/>
    </xf>
    <xf numFmtId="0" fontId="0" fillId="0" borderId="22" xfId="0" applyBorder="1" applyAlignment="1">
      <alignment horizontal="center" vertical="center"/>
    </xf>
    <xf numFmtId="0" fontId="0" fillId="0" borderId="2" xfId="0" applyBorder="1" applyAlignment="1">
      <alignment horizontal="center" vertical="center" wrapText="1"/>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xf>
    <xf numFmtId="38" fontId="0" fillId="0" borderId="12" xfId="4" applyFont="1" applyBorder="1" applyAlignment="1">
      <alignment horizontal="right" vertical="center" indent="1"/>
    </xf>
    <xf numFmtId="179" fontId="0" fillId="0" borderId="1" xfId="0" applyNumberFormat="1" applyFont="1" applyFill="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8" fillId="0" borderId="0" xfId="0" applyFont="1" applyBorder="1" applyAlignment="1">
      <alignment vertical="center" wrapText="1"/>
    </xf>
    <xf numFmtId="0" fontId="22" fillId="4" borderId="24"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2" fillId="0" borderId="27" xfId="0" applyFont="1" applyFill="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2" fillId="0" borderId="25" xfId="0" applyFont="1" applyFill="1" applyBorder="1" applyAlignment="1">
      <alignment horizontal="center" vertical="center" wrapText="1" shrinkToFit="1"/>
    </xf>
    <xf numFmtId="0" fontId="22" fillId="0" borderId="29" xfId="0" applyFont="1" applyFill="1" applyBorder="1" applyAlignment="1">
      <alignment horizontal="center" vertical="center" wrapText="1" shrinkToFit="1"/>
    </xf>
    <xf numFmtId="0" fontId="22" fillId="0" borderId="0" xfId="0" applyFont="1" applyFill="1" applyBorder="1" applyAlignment="1">
      <alignment horizontal="center" vertical="center" wrapText="1" shrinkToFit="1"/>
    </xf>
    <xf numFmtId="0" fontId="22" fillId="4" borderId="30" xfId="0" applyFont="1" applyFill="1" applyBorder="1" applyAlignment="1">
      <alignment horizontal="center" vertical="center"/>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0" borderId="32" xfId="0" applyFont="1" applyFill="1" applyBorder="1" applyAlignment="1">
      <alignment horizontal="center" vertical="center" shrinkToFit="1"/>
    </xf>
    <xf numFmtId="0" fontId="22" fillId="0" borderId="33" xfId="0" applyFont="1" applyFill="1" applyBorder="1" applyAlignment="1">
      <alignment horizontal="center" vertical="center" shrinkToFit="1"/>
    </xf>
    <xf numFmtId="0" fontId="22" fillId="0" borderId="34" xfId="0" applyFont="1" applyFill="1" applyBorder="1" applyAlignment="1">
      <alignment horizontal="center" vertical="center" shrinkToFit="1"/>
    </xf>
    <xf numFmtId="0" fontId="22" fillId="0" borderId="35" xfId="0" applyFont="1" applyFill="1" applyBorder="1" applyAlignment="1">
      <alignment horizontal="center" vertical="center" shrinkToFit="1"/>
    </xf>
    <xf numFmtId="0" fontId="8" fillId="7" borderId="36" xfId="0" applyFont="1" applyFill="1" applyBorder="1">
      <alignment vertical="center"/>
    </xf>
    <xf numFmtId="0" fontId="8" fillId="0" borderId="37" xfId="0" applyFont="1" applyFill="1" applyBorder="1">
      <alignment vertical="center"/>
    </xf>
    <xf numFmtId="0" fontId="8" fillId="0" borderId="37" xfId="0" applyFont="1" applyBorder="1" applyAlignment="1">
      <alignment horizontal="right" vertical="center"/>
    </xf>
    <xf numFmtId="0" fontId="8" fillId="0" borderId="38" xfId="0" applyFont="1" applyBorder="1">
      <alignment vertical="center"/>
    </xf>
    <xf numFmtId="0" fontId="8"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22" fillId="7" borderId="30" xfId="0" applyFont="1" applyFill="1" applyBorder="1" applyAlignment="1">
      <alignment horizontal="center" vertical="center"/>
    </xf>
    <xf numFmtId="0" fontId="22" fillId="7" borderId="32" xfId="0" applyFont="1" applyFill="1" applyBorder="1" applyAlignment="1">
      <alignment horizontal="center" vertical="center"/>
    </xf>
    <xf numFmtId="0" fontId="8" fillId="0" borderId="0" xfId="0" applyFont="1" applyBorder="1" applyAlignment="1">
      <alignment vertical="center" shrinkToFit="1"/>
    </xf>
    <xf numFmtId="0" fontId="22" fillId="4" borderId="3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9" xfId="0" applyFont="1" applyFill="1" applyBorder="1" applyAlignment="1">
      <alignment horizontal="center" vertical="center"/>
    </xf>
    <xf numFmtId="0" fontId="22" fillId="0" borderId="7"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40" xfId="0" applyFont="1" applyFill="1" applyBorder="1" applyAlignment="1">
      <alignment horizontal="center" vertical="center" shrinkToFit="1"/>
    </xf>
    <xf numFmtId="0" fontId="22" fillId="0" borderId="41" xfId="0" applyFont="1" applyFill="1" applyBorder="1" applyAlignment="1">
      <alignment horizontal="center" vertical="center" wrapText="1" shrinkToFit="1"/>
    </xf>
    <xf numFmtId="0" fontId="22" fillId="4" borderId="42" xfId="0" applyFont="1" applyFill="1" applyBorder="1" applyAlignment="1">
      <alignment horizontal="center" vertical="center" shrinkToFit="1"/>
    </xf>
    <xf numFmtId="0" fontId="22" fillId="4" borderId="22" xfId="0" applyFont="1" applyFill="1" applyBorder="1" applyAlignment="1">
      <alignment horizontal="center" vertical="center" shrinkToFit="1"/>
    </xf>
    <xf numFmtId="0" fontId="22" fillId="4" borderId="14" xfId="0" applyFont="1" applyFill="1" applyBorder="1" applyAlignment="1">
      <alignment horizontal="center" vertical="center" shrinkToFit="1"/>
    </xf>
    <xf numFmtId="176" fontId="22" fillId="0" borderId="1" xfId="0" applyNumberFormat="1" applyFont="1" applyFill="1" applyBorder="1" applyAlignment="1">
      <alignment horizontal="center" vertical="center" shrinkToFit="1"/>
    </xf>
    <xf numFmtId="176" fontId="22" fillId="0" borderId="43" xfId="0" applyNumberFormat="1" applyFont="1" applyFill="1" applyBorder="1" applyAlignment="1">
      <alignment horizontal="center" vertical="center" shrinkToFit="1"/>
    </xf>
    <xf numFmtId="0" fontId="8" fillId="7" borderId="44" xfId="0" applyFont="1" applyFill="1" applyBorder="1">
      <alignment vertical="center"/>
    </xf>
    <xf numFmtId="0" fontId="8" fillId="0" borderId="40" xfId="0" applyFont="1" applyBorder="1">
      <alignment vertical="center"/>
    </xf>
    <xf numFmtId="0" fontId="22" fillId="7" borderId="42" xfId="0" applyFont="1" applyFill="1" applyBorder="1" applyAlignment="1">
      <alignment horizontal="center" vertical="center" shrinkToFit="1"/>
    </xf>
    <xf numFmtId="0" fontId="22" fillId="7" borderId="14" xfId="0" applyFont="1" applyFill="1" applyBorder="1" applyAlignment="1">
      <alignment horizontal="center" vertical="center" shrinkToFit="1"/>
    </xf>
    <xf numFmtId="0" fontId="22" fillId="4" borderId="45" xfId="0" applyFont="1" applyFill="1" applyBorder="1" applyAlignment="1">
      <alignment horizontal="center" vertical="center"/>
    </xf>
    <xf numFmtId="182" fontId="22" fillId="0" borderId="0" xfId="0" applyNumberFormat="1" applyFont="1" applyFill="1" applyBorder="1" applyAlignment="1">
      <alignment horizontal="center" vertical="center" shrinkToFit="1"/>
    </xf>
    <xf numFmtId="182" fontId="22" fillId="0" borderId="12" xfId="0" applyNumberFormat="1" applyFont="1" applyFill="1" applyBorder="1" applyAlignment="1">
      <alignment horizontal="center" vertical="center" shrinkToFit="1"/>
    </xf>
    <xf numFmtId="182" fontId="22" fillId="0" borderId="7" xfId="0" applyNumberFormat="1" applyFont="1" applyFill="1" applyBorder="1" applyAlignment="1">
      <alignment horizontal="center" vertical="center" shrinkToFit="1"/>
    </xf>
    <xf numFmtId="182" fontId="22" fillId="0" borderId="1" xfId="0" applyNumberFormat="1" applyFont="1" applyFill="1" applyBorder="1" applyAlignment="1">
      <alignment horizontal="center" vertical="center" shrinkToFit="1"/>
    </xf>
    <xf numFmtId="182" fontId="22" fillId="0" borderId="43" xfId="0" applyNumberFormat="1" applyFont="1" applyFill="1" applyBorder="1" applyAlignment="1">
      <alignment horizontal="center" vertical="center" shrinkToFit="1"/>
    </xf>
    <xf numFmtId="0" fontId="22" fillId="7" borderId="45" xfId="0" applyFont="1" applyFill="1" applyBorder="1" applyAlignment="1">
      <alignment horizontal="center" vertical="center"/>
    </xf>
    <xf numFmtId="0" fontId="22" fillId="7" borderId="9" xfId="0" applyFont="1" applyFill="1" applyBorder="1" applyAlignment="1">
      <alignment horizontal="center" vertical="center"/>
    </xf>
    <xf numFmtId="182" fontId="22" fillId="0" borderId="46" xfId="0" applyNumberFormat="1" applyFont="1" applyFill="1" applyBorder="1" applyAlignment="1">
      <alignment horizontal="center" vertical="center" shrinkToFit="1"/>
    </xf>
    <xf numFmtId="0" fontId="22" fillId="4" borderId="47"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48" xfId="0" applyFont="1" applyFill="1" applyBorder="1" applyAlignment="1">
      <alignment horizontal="center" vertical="center"/>
    </xf>
    <xf numFmtId="182" fontId="22" fillId="0" borderId="17" xfId="0" applyNumberFormat="1" applyFont="1" applyFill="1" applyBorder="1" applyAlignment="1">
      <alignment horizontal="center" vertical="center" shrinkToFit="1"/>
    </xf>
    <xf numFmtId="182" fontId="22" fillId="0" borderId="20" xfId="0" applyNumberFormat="1" applyFont="1" applyFill="1" applyBorder="1" applyAlignment="1">
      <alignment horizontal="center" vertical="center" shrinkToFit="1"/>
    </xf>
    <xf numFmtId="182" fontId="22" fillId="0" borderId="15" xfId="0" applyNumberFormat="1" applyFont="1" applyFill="1" applyBorder="1" applyAlignment="1">
      <alignment horizontal="center" vertical="center" shrinkToFit="1"/>
    </xf>
    <xf numFmtId="0" fontId="23" fillId="0" borderId="0" xfId="0" applyFont="1">
      <alignment vertical="center"/>
    </xf>
    <xf numFmtId="0" fontId="22" fillId="7" borderId="48" xfId="0" applyFont="1" applyFill="1" applyBorder="1" applyAlignment="1">
      <alignment horizontal="center" vertical="center"/>
    </xf>
    <xf numFmtId="0" fontId="22" fillId="7" borderId="16" xfId="0" applyFont="1" applyFill="1" applyBorder="1" applyAlignment="1">
      <alignment horizontal="center" vertical="center"/>
    </xf>
    <xf numFmtId="182" fontId="22" fillId="0" borderId="49" xfId="0" applyNumberFormat="1" applyFont="1" applyFill="1" applyBorder="1" applyAlignment="1">
      <alignment horizontal="center" vertical="center" shrinkToFit="1"/>
    </xf>
    <xf numFmtId="0" fontId="22" fillId="4" borderId="50"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3" xfId="0" applyFont="1" applyFill="1" applyBorder="1" applyAlignment="1">
      <alignment horizontal="center" vertical="center"/>
    </xf>
    <xf numFmtId="178" fontId="22" fillId="0" borderId="1" xfId="0" applyNumberFormat="1" applyFont="1" applyFill="1" applyBorder="1" applyAlignment="1">
      <alignment horizontal="center" vertical="center" shrinkToFit="1"/>
    </xf>
    <xf numFmtId="183" fontId="22" fillId="0" borderId="1" xfId="0" applyNumberFormat="1" applyFont="1" applyFill="1" applyBorder="1" applyAlignment="1">
      <alignment horizontal="center" vertical="center" shrinkToFit="1"/>
    </xf>
    <xf numFmtId="178" fontId="22" fillId="0" borderId="43" xfId="0" applyNumberFormat="1" applyFont="1" applyFill="1" applyBorder="1" applyAlignment="1">
      <alignment horizontal="center" vertical="center" shrinkToFit="1"/>
    </xf>
    <xf numFmtId="178" fontId="22" fillId="0" borderId="14" xfId="0" applyNumberFormat="1" applyFont="1" applyFill="1" applyBorder="1" applyAlignment="1">
      <alignment horizontal="center" vertical="center" shrinkToFit="1"/>
    </xf>
    <xf numFmtId="178" fontId="22" fillId="0" borderId="51" xfId="0" applyNumberFormat="1" applyFont="1" applyFill="1" applyBorder="1" applyAlignment="1">
      <alignment horizontal="center" vertical="center" shrinkToFit="1"/>
    </xf>
    <xf numFmtId="178" fontId="22" fillId="0" borderId="0" xfId="0" applyNumberFormat="1" applyFont="1" applyFill="1" applyBorder="1" applyAlignment="1">
      <alignment horizontal="center" vertical="center" shrinkToFit="1"/>
    </xf>
    <xf numFmtId="0" fontId="22" fillId="4" borderId="52" xfId="0" applyFont="1" applyFill="1" applyBorder="1" applyAlignment="1">
      <alignment horizontal="center" vertical="center" wrapText="1" shrinkToFit="1"/>
    </xf>
    <xf numFmtId="0" fontId="22" fillId="4" borderId="4" xfId="0" applyFont="1" applyFill="1" applyBorder="1" applyAlignment="1">
      <alignment horizontal="center" vertical="center" wrapText="1" shrinkToFit="1"/>
    </xf>
    <xf numFmtId="0" fontId="22" fillId="4" borderId="3" xfId="0" applyFont="1" applyFill="1" applyBorder="1" applyAlignment="1">
      <alignment horizontal="center" vertical="center" wrapText="1" shrinkToFit="1"/>
    </xf>
    <xf numFmtId="182" fontId="22" fillId="0" borderId="14" xfId="0" applyNumberFormat="1" applyFont="1" applyFill="1" applyBorder="1" applyAlignment="1">
      <alignment horizontal="center" vertical="center" shrinkToFit="1"/>
    </xf>
    <xf numFmtId="182" fontId="22" fillId="0" borderId="13" xfId="0" applyNumberFormat="1" applyFont="1" applyFill="1" applyBorder="1" applyAlignment="1">
      <alignment horizontal="center" vertical="center" shrinkToFit="1"/>
    </xf>
    <xf numFmtId="0" fontId="8" fillId="0" borderId="0" xfId="0" applyFont="1" applyBorder="1" applyAlignment="1" applyProtection="1">
      <alignment vertical="center" shrinkToFit="1"/>
      <protection locked="0"/>
    </xf>
    <xf numFmtId="0" fontId="8" fillId="0" borderId="9" xfId="0" applyFont="1" applyBorder="1" applyAlignment="1">
      <alignment horizontal="center" vertical="center" shrinkToFit="1"/>
    </xf>
    <xf numFmtId="0" fontId="22" fillId="7" borderId="52" xfId="0" applyFont="1" applyFill="1" applyBorder="1" applyAlignment="1">
      <alignment horizontal="center" vertical="center" wrapText="1" shrinkToFit="1"/>
    </xf>
    <xf numFmtId="0" fontId="22" fillId="7" borderId="3" xfId="0" applyFont="1" applyFill="1" applyBorder="1" applyAlignment="1">
      <alignment horizontal="center" vertical="center" shrinkToFit="1"/>
    </xf>
    <xf numFmtId="0" fontId="22" fillId="4" borderId="45" xfId="0" applyFont="1" applyFill="1" applyBorder="1" applyAlignment="1">
      <alignment horizontal="center" vertical="center" wrapText="1" shrinkToFit="1"/>
    </xf>
    <xf numFmtId="0" fontId="22" fillId="4" borderId="0"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8" fillId="0" borderId="0" xfId="0" applyFont="1" applyFill="1" applyBorder="1">
      <alignment vertical="center"/>
    </xf>
    <xf numFmtId="0" fontId="22" fillId="7" borderId="45" xfId="0" applyFont="1" applyFill="1" applyBorder="1" applyAlignment="1">
      <alignment horizontal="center" vertical="center" shrinkToFit="1"/>
    </xf>
    <xf numFmtId="0" fontId="22" fillId="7" borderId="9" xfId="0" applyFont="1" applyFill="1" applyBorder="1" applyAlignment="1">
      <alignment horizontal="center" vertical="center" shrinkToFit="1"/>
    </xf>
    <xf numFmtId="0" fontId="22" fillId="4" borderId="48" xfId="0" applyFont="1" applyFill="1" applyBorder="1" applyAlignment="1">
      <alignment horizontal="center" vertical="center" wrapText="1" shrinkToFit="1"/>
    </xf>
    <xf numFmtId="0" fontId="22" fillId="4" borderId="17" xfId="0" applyFont="1" applyFill="1" applyBorder="1" applyAlignment="1">
      <alignment horizontal="center" vertical="center" wrapText="1" shrinkToFit="1"/>
    </xf>
    <xf numFmtId="0" fontId="22" fillId="4" borderId="16" xfId="0" applyFont="1" applyFill="1" applyBorder="1" applyAlignment="1">
      <alignment horizontal="center" vertical="center" wrapText="1" shrinkToFit="1"/>
    </xf>
    <xf numFmtId="0" fontId="22" fillId="7" borderId="48" xfId="0" applyFont="1" applyFill="1" applyBorder="1" applyAlignment="1">
      <alignment horizontal="center" vertical="center" shrinkToFit="1"/>
    </xf>
    <xf numFmtId="0" fontId="22" fillId="7" borderId="16" xfId="0" applyFont="1" applyFill="1" applyBorder="1" applyAlignment="1">
      <alignment horizontal="center" vertical="center" shrinkToFit="1"/>
    </xf>
    <xf numFmtId="178" fontId="22" fillId="0" borderId="8" xfId="0" applyNumberFormat="1" applyFont="1" applyFill="1" applyBorder="1" applyAlignment="1">
      <alignment horizontal="center" vertical="center" shrinkToFit="1"/>
    </xf>
    <xf numFmtId="183" fontId="22" fillId="0" borderId="8" xfId="0" applyNumberFormat="1" applyFont="1" applyFill="1" applyBorder="1" applyAlignment="1">
      <alignment horizontal="center" vertical="center" shrinkToFit="1"/>
    </xf>
    <xf numFmtId="178" fontId="22" fillId="0" borderId="53" xfId="0" applyNumberFormat="1" applyFont="1" applyFill="1" applyBorder="1" applyAlignment="1">
      <alignment horizontal="center" vertical="center" shrinkToFit="1"/>
    </xf>
    <xf numFmtId="178" fontId="22" fillId="0" borderId="3" xfId="0" applyNumberFormat="1" applyFont="1" applyFill="1" applyBorder="1" applyAlignment="1">
      <alignment horizontal="center" vertical="center" shrinkToFit="1"/>
    </xf>
    <xf numFmtId="178" fontId="22" fillId="0" borderId="54" xfId="0" applyNumberFormat="1" applyFont="1" applyFill="1" applyBorder="1" applyAlignment="1">
      <alignment horizontal="center" vertical="center" shrinkToFit="1"/>
    </xf>
    <xf numFmtId="178" fontId="8" fillId="0" borderId="9" xfId="0" applyNumberFormat="1" applyFont="1" applyBorder="1" applyAlignment="1">
      <alignment horizontal="center" vertical="center" shrinkToFit="1"/>
    </xf>
    <xf numFmtId="0" fontId="13" fillId="4" borderId="25" xfId="0" applyFont="1" applyFill="1" applyBorder="1" applyAlignment="1">
      <alignment horizontal="center" vertical="center"/>
    </xf>
    <xf numFmtId="183" fontId="23" fillId="4" borderId="55" xfId="4" applyNumberFormat="1" applyFont="1" applyFill="1" applyBorder="1" applyAlignment="1">
      <alignment horizontal="center" vertical="center" shrinkToFit="1"/>
    </xf>
    <xf numFmtId="38" fontId="22" fillId="0" borderId="55" xfId="0" applyNumberFormat="1" applyFont="1" applyFill="1" applyBorder="1" applyAlignment="1">
      <alignment horizontal="center" vertical="center" shrinkToFit="1"/>
    </xf>
    <xf numFmtId="38" fontId="22" fillId="0" borderId="56" xfId="0" applyNumberFormat="1" applyFont="1" applyFill="1" applyBorder="1" applyAlignment="1">
      <alignment horizontal="center" vertical="center" shrinkToFit="1"/>
    </xf>
    <xf numFmtId="38" fontId="22" fillId="0" borderId="57" xfId="0" applyNumberFormat="1" applyFont="1" applyFill="1" applyBorder="1" applyAlignment="1">
      <alignment horizontal="center" vertical="center" shrinkToFit="1"/>
    </xf>
    <xf numFmtId="38" fontId="22" fillId="0" borderId="58" xfId="0" applyNumberFormat="1" applyFont="1" applyFill="1" applyBorder="1" applyAlignment="1">
      <alignment horizontal="center" vertical="center" shrinkToFit="1"/>
    </xf>
    <xf numFmtId="38" fontId="22" fillId="0" borderId="0" xfId="0" applyNumberFormat="1" applyFont="1" applyFill="1" applyBorder="1" applyAlignment="1">
      <alignment horizontal="center" vertical="center" shrinkToFit="1"/>
    </xf>
    <xf numFmtId="0" fontId="13" fillId="4" borderId="39" xfId="0" applyFont="1" applyFill="1" applyBorder="1" applyAlignment="1">
      <alignment horizontal="center" vertical="center"/>
    </xf>
    <xf numFmtId="0" fontId="13" fillId="4" borderId="0" xfId="0" applyFont="1" applyFill="1" applyBorder="1" applyAlignment="1">
      <alignment horizontal="center" vertical="center"/>
    </xf>
    <xf numFmtId="183" fontId="23" fillId="4" borderId="1" xfId="4" applyNumberFormat="1"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43"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38" fontId="22" fillId="0" borderId="1" xfId="0" applyNumberFormat="1" applyFont="1" applyFill="1" applyBorder="1" applyAlignment="1">
      <alignment horizontal="center" vertical="center" shrinkToFit="1"/>
    </xf>
    <xf numFmtId="38" fontId="22" fillId="0" borderId="43" xfId="0" applyNumberFormat="1" applyFont="1" applyFill="1" applyBorder="1" applyAlignment="1">
      <alignment horizontal="center" vertical="center" shrinkToFit="1"/>
    </xf>
    <xf numFmtId="38" fontId="22" fillId="0" borderId="14" xfId="0" applyNumberFormat="1" applyFont="1" applyFill="1" applyBorder="1" applyAlignment="1">
      <alignment horizontal="center" vertical="center" shrinkToFit="1"/>
    </xf>
    <xf numFmtId="38" fontId="22" fillId="0" borderId="51" xfId="0" applyNumberFormat="1" applyFont="1" applyFill="1" applyBorder="1" applyAlignment="1">
      <alignment horizontal="center" vertical="center" shrinkToFit="1"/>
    </xf>
    <xf numFmtId="0" fontId="22" fillId="4" borderId="52" xfId="0" applyFont="1" applyFill="1" applyBorder="1" applyAlignment="1">
      <alignment horizontal="center" vertical="center" shrinkToFit="1"/>
    </xf>
    <xf numFmtId="0" fontId="13" fillId="0" borderId="3" xfId="0" applyFont="1" applyBorder="1" applyAlignment="1">
      <alignment horizontal="center" vertical="center" shrinkToFit="1"/>
    </xf>
    <xf numFmtId="183" fontId="23" fillId="4" borderId="8" xfId="4" applyNumberFormat="1" applyFont="1" applyFill="1" applyBorder="1" applyAlignment="1">
      <alignment horizontal="center" vertical="center" shrinkToFit="1"/>
    </xf>
    <xf numFmtId="182" fontId="22" fillId="0" borderId="8" xfId="4" applyNumberFormat="1" applyFont="1" applyFill="1" applyBorder="1" applyAlignment="1">
      <alignment horizontal="center" vertical="center" shrinkToFit="1"/>
    </xf>
    <xf numFmtId="182" fontId="22" fillId="0" borderId="2" xfId="4" applyNumberFormat="1" applyFont="1" applyFill="1" applyBorder="1" applyAlignment="1">
      <alignment horizontal="center" vertical="center" shrinkToFit="1"/>
    </xf>
    <xf numFmtId="0" fontId="8" fillId="0" borderId="0" xfId="0" applyFont="1" applyAlignment="1">
      <alignment horizontal="right" vertical="center"/>
    </xf>
    <xf numFmtId="0" fontId="22" fillId="7" borderId="59" xfId="0" applyFont="1" applyFill="1" applyBorder="1" applyAlignment="1">
      <alignment horizontal="center" vertical="center" shrinkToFit="1"/>
    </xf>
    <xf numFmtId="184" fontId="23" fillId="7" borderId="8" xfId="4" applyNumberFormat="1" applyFont="1" applyFill="1" applyBorder="1" applyAlignment="1">
      <alignment horizontal="center" vertical="center" shrinkToFit="1"/>
    </xf>
    <xf numFmtId="182" fontId="22" fillId="0" borderId="3" xfId="4" applyNumberFormat="1" applyFont="1" applyFill="1" applyBorder="1" applyAlignment="1">
      <alignment horizontal="center" vertical="center" shrinkToFit="1"/>
    </xf>
    <xf numFmtId="182" fontId="22" fillId="0" borderId="53" xfId="4" applyNumberFormat="1" applyFont="1" applyFill="1" applyBorder="1" applyAlignment="1">
      <alignment horizontal="center" vertical="center" shrinkToFit="1"/>
    </xf>
    <xf numFmtId="0" fontId="22" fillId="4" borderId="48" xfId="0" applyFont="1" applyFill="1" applyBorder="1" applyAlignment="1">
      <alignment horizontal="center" vertical="center" shrinkToFit="1"/>
    </xf>
    <xf numFmtId="0" fontId="13" fillId="0" borderId="16" xfId="0" applyFont="1" applyBorder="1" applyAlignment="1">
      <alignment horizontal="center" vertical="center" shrinkToFit="1"/>
    </xf>
    <xf numFmtId="183" fontId="23" fillId="4" borderId="20" xfId="4" applyNumberFormat="1" applyFont="1" applyFill="1" applyBorder="1" applyAlignment="1">
      <alignment horizontal="center" vertical="center" shrinkToFit="1"/>
    </xf>
    <xf numFmtId="184" fontId="23" fillId="7" borderId="20" xfId="4" applyNumberFormat="1" applyFont="1" applyFill="1" applyBorder="1" applyAlignment="1">
      <alignment horizontal="center" vertical="center" shrinkToFit="1"/>
    </xf>
    <xf numFmtId="182" fontId="22" fillId="0" borderId="16" xfId="4" applyNumberFormat="1" applyFont="1" applyFill="1" applyBorder="1" applyAlignment="1">
      <alignment horizontal="center" vertical="center" shrinkToFit="1"/>
    </xf>
    <xf numFmtId="0" fontId="22" fillId="4" borderId="50" xfId="0" applyFont="1" applyFill="1" applyBorder="1" applyAlignment="1">
      <alignment horizontal="center" vertical="center" wrapText="1"/>
    </xf>
    <xf numFmtId="0" fontId="13" fillId="0" borderId="48" xfId="0" applyFont="1" applyBorder="1" applyAlignment="1">
      <alignment horizontal="center" vertical="center" shrinkToFit="1"/>
    </xf>
    <xf numFmtId="38" fontId="22" fillId="0" borderId="1" xfId="0" applyNumberFormat="1" applyFont="1" applyFill="1" applyBorder="1" applyAlignment="1">
      <alignment horizontal="right" vertical="center" shrinkToFit="1"/>
    </xf>
    <xf numFmtId="38" fontId="22" fillId="0" borderId="43" xfId="0" applyNumberFormat="1" applyFont="1" applyFill="1" applyBorder="1" applyAlignment="1">
      <alignment horizontal="right" vertical="center" shrinkToFit="1"/>
    </xf>
    <xf numFmtId="38" fontId="22" fillId="0" borderId="14" xfId="0" applyNumberFormat="1" applyFont="1" applyFill="1" applyBorder="1" applyAlignment="1">
      <alignment horizontal="right" vertical="center" shrinkToFit="1"/>
    </xf>
    <xf numFmtId="38" fontId="22" fillId="0" borderId="51" xfId="0" applyNumberFormat="1" applyFont="1" applyFill="1" applyBorder="1" applyAlignment="1">
      <alignment horizontal="right" vertical="center" shrinkToFit="1"/>
    </xf>
    <xf numFmtId="38" fontId="22" fillId="0" borderId="0" xfId="0" applyNumberFormat="1" applyFont="1" applyFill="1" applyBorder="1" applyAlignment="1">
      <alignment horizontal="right" vertical="center" shrinkToFit="1"/>
    </xf>
    <xf numFmtId="0" fontId="22" fillId="0" borderId="1" xfId="0" applyFont="1" applyFill="1" applyBorder="1" applyAlignment="1">
      <alignment horizontal="right" vertical="center" shrinkToFit="1"/>
    </xf>
    <xf numFmtId="0" fontId="22" fillId="0" borderId="43" xfId="0" applyFont="1" applyFill="1" applyBorder="1" applyAlignment="1">
      <alignment horizontal="right" vertical="center" shrinkToFit="1"/>
    </xf>
    <xf numFmtId="0" fontId="22" fillId="0" borderId="14" xfId="0" applyFont="1" applyFill="1" applyBorder="1" applyAlignment="1">
      <alignment horizontal="right" vertical="center" shrinkToFit="1"/>
    </xf>
    <xf numFmtId="0" fontId="22" fillId="0" borderId="51" xfId="0" applyFont="1" applyFill="1" applyBorder="1" applyAlignment="1">
      <alignment horizontal="right" vertical="center" shrinkToFit="1"/>
    </xf>
    <xf numFmtId="0" fontId="22" fillId="0" borderId="0" xfId="0" applyFont="1" applyFill="1" applyBorder="1" applyAlignment="1">
      <alignment horizontal="right" vertical="center" shrinkToFit="1"/>
    </xf>
    <xf numFmtId="0" fontId="8" fillId="0" borderId="9" xfId="0" applyFont="1" applyBorder="1" applyAlignment="1">
      <alignment vertical="center" shrinkToFit="1"/>
    </xf>
    <xf numFmtId="0" fontId="22" fillId="4" borderId="59" xfId="0" applyFont="1" applyFill="1" applyBorder="1" applyAlignment="1">
      <alignment horizontal="center" vertical="center" wrapText="1" shrinkToFit="1"/>
    </xf>
    <xf numFmtId="0" fontId="13" fillId="0" borderId="1" xfId="0" applyFont="1" applyBorder="1" applyAlignment="1">
      <alignment horizontal="center" vertical="center" shrinkToFit="1"/>
    </xf>
    <xf numFmtId="185" fontId="22" fillId="0" borderId="14" xfId="0" applyNumberFormat="1" applyFont="1" applyFill="1" applyBorder="1" applyAlignment="1">
      <alignment horizontal="right" vertical="center" shrinkToFit="1"/>
    </xf>
    <xf numFmtId="185" fontId="22" fillId="0" borderId="14" xfId="4" applyNumberFormat="1" applyFont="1" applyFill="1" applyBorder="1" applyAlignment="1">
      <alignment vertical="center" shrinkToFit="1"/>
    </xf>
    <xf numFmtId="185" fontId="22" fillId="0" borderId="43" xfId="4" applyNumberFormat="1" applyFont="1" applyFill="1" applyBorder="1" applyAlignment="1">
      <alignment vertical="center" shrinkToFit="1"/>
    </xf>
    <xf numFmtId="38" fontId="22" fillId="0" borderId="14" xfId="4" applyFont="1" applyFill="1" applyBorder="1" applyAlignment="1">
      <alignment vertical="center" shrinkToFit="1"/>
    </xf>
    <xf numFmtId="38" fontId="22" fillId="0" borderId="43" xfId="4" applyFont="1" applyFill="1" applyBorder="1" applyAlignment="1">
      <alignment vertical="center" shrinkToFit="1"/>
    </xf>
    <xf numFmtId="0" fontId="22" fillId="4" borderId="60" xfId="0" applyFont="1" applyFill="1" applyBorder="1" applyAlignment="1">
      <alignment horizontal="center" vertical="center"/>
    </xf>
    <xf numFmtId="0" fontId="22" fillId="4" borderId="61" xfId="0" applyFont="1" applyFill="1" applyBorder="1" applyAlignment="1">
      <alignment horizontal="center" vertical="center"/>
    </xf>
    <xf numFmtId="0" fontId="22" fillId="4" borderId="62" xfId="0" applyFont="1" applyFill="1" applyBorder="1" applyAlignment="1">
      <alignment horizontal="center" vertical="center"/>
    </xf>
    <xf numFmtId="0" fontId="22" fillId="0" borderId="63" xfId="0" applyFont="1" applyFill="1" applyBorder="1" applyAlignment="1">
      <alignment horizontal="right" vertical="center" shrinkToFit="1"/>
    </xf>
    <xf numFmtId="0" fontId="22" fillId="0" borderId="64" xfId="0" applyFont="1" applyFill="1" applyBorder="1" applyAlignment="1">
      <alignment horizontal="right" vertical="center" shrinkToFit="1"/>
    </xf>
    <xf numFmtId="0" fontId="22" fillId="0" borderId="65" xfId="0" applyFont="1" applyFill="1" applyBorder="1" applyAlignment="1">
      <alignment horizontal="right" vertical="center" shrinkToFit="1"/>
    </xf>
    <xf numFmtId="0" fontId="22" fillId="0" borderId="66" xfId="0" applyFont="1" applyFill="1" applyBorder="1" applyAlignment="1">
      <alignment horizontal="right" vertical="center" shrinkToFit="1"/>
    </xf>
    <xf numFmtId="0" fontId="13" fillId="0" borderId="59" xfId="0" applyFont="1" applyBorder="1" applyAlignment="1">
      <alignment horizontal="center" vertical="center" shrinkToFit="1"/>
    </xf>
    <xf numFmtId="0" fontId="8" fillId="0" borderId="0" xfId="0" applyFont="1" applyFill="1" applyBorder="1" applyAlignment="1">
      <alignment horizontal="left" vertical="center" wrapText="1"/>
    </xf>
    <xf numFmtId="0" fontId="24" fillId="4" borderId="24" xfId="0" applyFont="1" applyFill="1" applyBorder="1" applyAlignment="1">
      <alignment horizontal="center" vertical="center" wrapText="1" shrinkToFit="1"/>
    </xf>
    <xf numFmtId="0" fontId="25" fillId="4" borderId="25" xfId="0" applyFont="1" applyFill="1" applyBorder="1" applyAlignment="1">
      <alignment horizontal="center" vertical="center" shrinkToFit="1"/>
    </xf>
    <xf numFmtId="177" fontId="23" fillId="4" borderId="57" xfId="4" applyNumberFormat="1" applyFont="1" applyFill="1" applyBorder="1" applyAlignment="1">
      <alignment horizontal="center" vertical="center" shrinkToFit="1"/>
    </xf>
    <xf numFmtId="185" fontId="22" fillId="0" borderId="43" xfId="0" applyNumberFormat="1" applyFont="1" applyFill="1" applyBorder="1" applyAlignment="1">
      <alignment horizontal="right" vertical="center" shrinkToFit="1"/>
    </xf>
    <xf numFmtId="0" fontId="24" fillId="4" borderId="47" xfId="0" applyFont="1" applyFill="1" applyBorder="1" applyAlignment="1">
      <alignment horizontal="center" vertical="center" shrinkToFit="1"/>
    </xf>
    <xf numFmtId="0" fontId="25" fillId="4" borderId="17" xfId="0" applyFont="1" applyFill="1" applyBorder="1" applyAlignment="1">
      <alignment horizontal="center" vertical="center" shrinkToFit="1"/>
    </xf>
    <xf numFmtId="177" fontId="23" fillId="4" borderId="14" xfId="4" applyNumberFormat="1" applyFont="1" applyFill="1" applyBorder="1" applyAlignment="1">
      <alignment horizontal="center" vertical="center" shrinkToFit="1"/>
    </xf>
    <xf numFmtId="38" fontId="22" fillId="0" borderId="20" xfId="0" applyNumberFormat="1" applyFont="1" applyFill="1" applyBorder="1" applyAlignment="1">
      <alignment horizontal="right" vertical="center" shrinkToFit="1"/>
    </xf>
    <xf numFmtId="38" fontId="22" fillId="0" borderId="49" xfId="0" applyNumberFormat="1" applyFont="1" applyFill="1" applyBorder="1" applyAlignment="1">
      <alignment horizontal="right" vertical="center" shrinkToFit="1"/>
    </xf>
    <xf numFmtId="38" fontId="22" fillId="0" borderId="16" xfId="0" applyNumberFormat="1" applyFont="1" applyFill="1" applyBorder="1" applyAlignment="1">
      <alignment horizontal="right" vertical="center" shrinkToFit="1"/>
    </xf>
    <xf numFmtId="38" fontId="22" fillId="0" borderId="67" xfId="0" applyNumberFormat="1" applyFont="1" applyFill="1" applyBorder="1" applyAlignment="1">
      <alignment horizontal="right" vertical="center" shrinkToFit="1"/>
    </xf>
    <xf numFmtId="0" fontId="24" fillId="4" borderId="59" xfId="0" applyFont="1" applyFill="1" applyBorder="1" applyAlignment="1">
      <alignment horizontal="center" vertical="center" wrapText="1" shrinkToFit="1"/>
    </xf>
    <xf numFmtId="0" fontId="25" fillId="0" borderId="1" xfId="0" applyFont="1" applyBorder="1" applyAlignment="1">
      <alignment horizontal="center" vertical="center" shrinkToFit="1"/>
    </xf>
    <xf numFmtId="0" fontId="25" fillId="0" borderId="59" xfId="0" applyFont="1" applyBorder="1" applyAlignment="1">
      <alignment horizontal="center" vertical="center" shrinkToFit="1"/>
    </xf>
    <xf numFmtId="0" fontId="22" fillId="4" borderId="24" xfId="0" applyFont="1" applyFill="1" applyBorder="1" applyAlignment="1">
      <alignment horizontal="center" vertical="center" wrapText="1"/>
    </xf>
    <xf numFmtId="38" fontId="22" fillId="0" borderId="55" xfId="0" applyNumberFormat="1" applyFont="1" applyFill="1" applyBorder="1" applyAlignment="1">
      <alignment horizontal="right" vertical="center" shrinkToFit="1"/>
    </xf>
    <xf numFmtId="38" fontId="22" fillId="0" borderId="56" xfId="0" applyNumberFormat="1" applyFont="1" applyFill="1" applyBorder="1" applyAlignment="1">
      <alignment horizontal="right" vertical="center" shrinkToFit="1"/>
    </xf>
    <xf numFmtId="38" fontId="22" fillId="0" borderId="57" xfId="0" applyNumberFormat="1" applyFont="1" applyFill="1" applyBorder="1" applyAlignment="1">
      <alignment horizontal="right" vertical="center" shrinkToFit="1"/>
    </xf>
    <xf numFmtId="38" fontId="22" fillId="0" borderId="58" xfId="0" applyNumberFormat="1" applyFont="1" applyFill="1" applyBorder="1" applyAlignment="1">
      <alignment horizontal="right" vertical="center" shrinkToFit="1"/>
    </xf>
    <xf numFmtId="0" fontId="22"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38" fontId="22" fillId="0" borderId="8" xfId="0" applyNumberFormat="1" applyFont="1" applyFill="1" applyBorder="1" applyAlignment="1">
      <alignment horizontal="right" vertical="center" shrinkToFit="1"/>
    </xf>
    <xf numFmtId="38" fontId="22" fillId="0" borderId="53" xfId="0" applyNumberFormat="1" applyFont="1" applyFill="1" applyBorder="1" applyAlignment="1">
      <alignment horizontal="right" vertical="center" shrinkToFit="1"/>
    </xf>
    <xf numFmtId="38" fontId="22" fillId="0" borderId="3" xfId="0" applyNumberFormat="1" applyFont="1" applyFill="1" applyBorder="1" applyAlignment="1">
      <alignment horizontal="right" vertical="center" shrinkToFit="1"/>
    </xf>
    <xf numFmtId="38" fontId="22" fillId="0" borderId="54" xfId="0" applyNumberFormat="1" applyFont="1" applyFill="1" applyBorder="1" applyAlignment="1">
      <alignment horizontal="right" vertical="center" shrinkToFit="1"/>
    </xf>
    <xf numFmtId="0" fontId="22" fillId="4" borderId="39"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0" borderId="12" xfId="0" applyFont="1" applyFill="1" applyBorder="1" applyAlignment="1">
      <alignment horizontal="right" vertical="center" shrinkToFit="1"/>
    </xf>
    <xf numFmtId="0" fontId="22" fillId="0" borderId="46" xfId="0" applyFont="1" applyFill="1" applyBorder="1" applyAlignment="1">
      <alignment horizontal="right" vertical="center" shrinkToFit="1"/>
    </xf>
    <xf numFmtId="0" fontId="22" fillId="0" borderId="9" xfId="0" applyFont="1" applyFill="1" applyBorder="1" applyAlignment="1">
      <alignment horizontal="right" vertical="center" shrinkToFit="1"/>
    </xf>
    <xf numFmtId="0" fontId="22" fillId="0" borderId="68" xfId="0" applyFont="1" applyFill="1" applyBorder="1" applyAlignment="1">
      <alignment horizontal="right" vertical="center" shrinkToFit="1"/>
    </xf>
    <xf numFmtId="0" fontId="13" fillId="0" borderId="69" xfId="0" applyFont="1" applyBorder="1" applyAlignment="1">
      <alignment horizontal="center" vertical="center" shrinkToFit="1"/>
    </xf>
    <xf numFmtId="0" fontId="13" fillId="0" borderId="20" xfId="0" applyFont="1" applyBorder="1" applyAlignment="1">
      <alignment horizontal="right" vertical="center" shrinkToFit="1"/>
    </xf>
    <xf numFmtId="0" fontId="13" fillId="0" borderId="49" xfId="0" applyFont="1" applyBorder="1" applyAlignment="1">
      <alignment horizontal="right" vertical="center" shrinkToFit="1"/>
    </xf>
    <xf numFmtId="0" fontId="13" fillId="0" borderId="16" xfId="0" applyFont="1" applyBorder="1" applyAlignment="1">
      <alignment horizontal="right" vertical="center" shrinkToFit="1"/>
    </xf>
    <xf numFmtId="0" fontId="13" fillId="0" borderId="67" xfId="0" applyFont="1" applyBorder="1" applyAlignment="1">
      <alignment horizontal="right" vertical="center" shrinkToFit="1"/>
    </xf>
    <xf numFmtId="0" fontId="13" fillId="0" borderId="0" xfId="0" applyFont="1" applyBorder="1" applyAlignment="1">
      <alignment horizontal="right" vertical="center" shrinkToFit="1"/>
    </xf>
    <xf numFmtId="0" fontId="22" fillId="4" borderId="70" xfId="0" applyFont="1" applyFill="1" applyBorder="1" applyAlignment="1">
      <alignment horizontal="center" vertical="center" shrinkToFit="1"/>
    </xf>
    <xf numFmtId="0" fontId="26" fillId="4" borderId="1" xfId="0" applyFont="1" applyFill="1" applyBorder="1" applyAlignment="1">
      <alignment horizontal="center" vertical="center" wrapText="1" shrinkToFit="1"/>
    </xf>
    <xf numFmtId="0" fontId="27" fillId="0" borderId="1" xfId="0" applyFont="1" applyBorder="1" applyAlignment="1">
      <alignment horizontal="center" vertical="center" shrinkToFi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22" fillId="7" borderId="8" xfId="0" applyFont="1" applyFill="1" applyBorder="1" applyAlignment="1">
      <alignment horizontal="center" vertical="center" shrinkToFit="1"/>
    </xf>
    <xf numFmtId="0" fontId="22" fillId="4" borderId="60" xfId="0" applyFont="1" applyFill="1" applyBorder="1" applyAlignment="1">
      <alignment horizontal="center" vertical="center" wrapText="1"/>
    </xf>
    <xf numFmtId="0" fontId="26" fillId="4" borderId="71" xfId="0" applyFont="1" applyFill="1" applyBorder="1" applyAlignment="1">
      <alignment horizontal="center" vertical="center" wrapText="1"/>
    </xf>
    <xf numFmtId="0" fontId="26" fillId="4" borderId="62" xfId="0" applyFont="1" applyFill="1" applyBorder="1" applyAlignment="1">
      <alignment horizontal="center" vertical="center" wrapText="1"/>
    </xf>
    <xf numFmtId="0" fontId="13" fillId="0" borderId="72" xfId="0" applyFont="1" applyBorder="1" applyAlignment="1">
      <alignment horizontal="right" vertical="center" shrinkToFit="1"/>
    </xf>
    <xf numFmtId="0" fontId="13" fillId="0" borderId="73" xfId="0" applyFont="1" applyBorder="1" applyAlignment="1">
      <alignment horizontal="right" vertical="center" shrinkToFit="1"/>
    </xf>
    <xf numFmtId="0" fontId="13" fillId="0" borderId="62" xfId="0" applyFont="1" applyBorder="1" applyAlignment="1">
      <alignment horizontal="right" vertical="center" shrinkToFit="1"/>
    </xf>
    <xf numFmtId="0" fontId="13" fillId="0" borderId="74" xfId="0" applyFont="1" applyBorder="1" applyAlignment="1">
      <alignment horizontal="right" vertical="center" shrinkToFit="1"/>
    </xf>
    <xf numFmtId="0" fontId="22" fillId="4" borderId="45" xfId="0" applyFont="1" applyFill="1" applyBorder="1" applyAlignment="1">
      <alignment horizontal="center" vertical="center" shrinkToFit="1"/>
    </xf>
    <xf numFmtId="0" fontId="13" fillId="0" borderId="9" xfId="0" applyFont="1" applyBorder="1" applyAlignment="1">
      <alignment horizontal="center" vertical="center" shrinkToFit="1"/>
    </xf>
    <xf numFmtId="0" fontId="22" fillId="4" borderId="12" xfId="0" applyFont="1" applyFill="1" applyBorder="1" applyAlignment="1">
      <alignment horizontal="center" vertical="center" shrinkToFit="1"/>
    </xf>
    <xf numFmtId="0" fontId="22" fillId="7" borderId="20" xfId="0" applyFont="1" applyFill="1" applyBorder="1" applyAlignment="1">
      <alignment horizontal="center" vertical="center" shrinkToFit="1"/>
    </xf>
    <xf numFmtId="0" fontId="20" fillId="0" borderId="0" xfId="0" applyFont="1" applyBorder="1" applyAlignment="1">
      <alignment horizontal="center" vertical="center" wrapText="1"/>
    </xf>
    <xf numFmtId="0" fontId="13" fillId="4" borderId="12" xfId="0" applyFont="1" applyFill="1" applyBorder="1" applyAlignment="1">
      <alignment horizontal="center" vertical="center" shrinkToFit="1"/>
    </xf>
    <xf numFmtId="0" fontId="13" fillId="0" borderId="20" xfId="0" applyFont="1" applyBorder="1" applyAlignment="1">
      <alignment horizontal="center" vertical="center" shrinkToFit="1"/>
    </xf>
    <xf numFmtId="0" fontId="13" fillId="0" borderId="49" xfId="0" applyFont="1" applyBorder="1" applyAlignment="1">
      <alignment horizontal="center" vertical="center" shrinkToFit="1"/>
    </xf>
    <xf numFmtId="0" fontId="22" fillId="7" borderId="12" xfId="0"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46" xfId="0" applyFont="1" applyBorder="1" applyAlignment="1">
      <alignment horizontal="center" vertical="center" shrinkToFit="1"/>
    </xf>
    <xf numFmtId="179" fontId="22" fillId="0" borderId="14" xfId="4" applyNumberFormat="1" applyFont="1" applyFill="1" applyBorder="1" applyAlignment="1">
      <alignment horizontal="center" vertical="center" shrinkToFit="1"/>
    </xf>
    <xf numFmtId="179" fontId="22" fillId="0" borderId="1" xfId="4" applyNumberFormat="1" applyFont="1" applyFill="1" applyBorder="1" applyAlignment="1">
      <alignment horizontal="center" vertical="center" shrinkToFit="1"/>
    </xf>
    <xf numFmtId="179" fontId="22" fillId="0" borderId="43" xfId="4" applyNumberFormat="1" applyFont="1" applyFill="1" applyBorder="1" applyAlignment="1">
      <alignment horizontal="center" vertical="center" shrinkToFit="1"/>
    </xf>
    <xf numFmtId="0" fontId="22" fillId="4" borderId="75" xfId="0" applyFont="1" applyFill="1" applyBorder="1" applyAlignment="1">
      <alignment horizontal="center" vertical="center" shrinkToFit="1"/>
    </xf>
    <xf numFmtId="0" fontId="13" fillId="0" borderId="76" xfId="0" applyFont="1" applyBorder="1" applyAlignment="1">
      <alignment horizontal="center" vertical="center" shrinkToFit="1"/>
    </xf>
    <xf numFmtId="0" fontId="13" fillId="4" borderId="77" xfId="0" applyFont="1" applyFill="1" applyBorder="1" applyAlignment="1">
      <alignment horizontal="center" vertical="center" shrinkToFit="1"/>
    </xf>
    <xf numFmtId="0" fontId="13" fillId="0" borderId="77" xfId="0" applyFont="1" applyBorder="1" applyAlignment="1">
      <alignment horizontal="center" vertical="center" shrinkToFit="1"/>
    </xf>
    <xf numFmtId="0" fontId="13" fillId="0" borderId="78" xfId="0" applyFont="1" applyBorder="1" applyAlignment="1">
      <alignment horizontal="center" vertical="center" shrinkToFit="1"/>
    </xf>
    <xf numFmtId="0" fontId="8" fillId="7" borderId="79" xfId="0" applyFont="1" applyFill="1" applyBorder="1">
      <alignment vertical="center"/>
    </xf>
    <xf numFmtId="0" fontId="8" fillId="0" borderId="80" xfId="0" applyFont="1" applyFill="1" applyBorder="1">
      <alignment vertical="center"/>
    </xf>
    <xf numFmtId="0" fontId="8" fillId="0" borderId="81" xfId="0" applyFont="1" applyBorder="1">
      <alignment vertical="center"/>
    </xf>
    <xf numFmtId="0" fontId="22" fillId="7" borderId="82" xfId="0" applyFont="1" applyFill="1" applyBorder="1" applyAlignment="1">
      <alignment horizontal="center" vertical="center" shrinkToFit="1"/>
    </xf>
    <xf numFmtId="0" fontId="22" fillId="7" borderId="77" xfId="0" applyFont="1" applyFill="1" applyBorder="1" applyAlignment="1">
      <alignment horizontal="center" vertical="center" shrinkToFit="1"/>
    </xf>
    <xf numFmtId="179" fontId="22" fillId="0" borderId="83" xfId="4" applyNumberFormat="1" applyFont="1" applyFill="1" applyBorder="1" applyAlignment="1">
      <alignment horizontal="center" vertical="center" shrinkToFit="1"/>
    </xf>
    <xf numFmtId="179" fontId="22" fillId="0" borderId="84" xfId="4" applyNumberFormat="1" applyFont="1" applyFill="1" applyBorder="1" applyAlignment="1">
      <alignment horizontal="center" vertical="center" shrinkToFit="1"/>
    </xf>
    <xf numFmtId="179" fontId="22" fillId="0" borderId="85" xfId="4" applyNumberFormat="1" applyFont="1" applyFill="1" applyBorder="1" applyAlignment="1">
      <alignment horizontal="center" vertical="center" shrinkToFit="1"/>
    </xf>
    <xf numFmtId="0" fontId="4" fillId="0" borderId="0" xfId="0" applyFont="1" applyProtection="1">
      <alignment vertical="center"/>
    </xf>
    <xf numFmtId="0" fontId="29" fillId="0" borderId="0" xfId="2" applyFont="1" applyAlignment="1" applyProtection="1">
      <alignment horizontal="center" vertical="center"/>
    </xf>
    <xf numFmtId="0" fontId="30" fillId="0" borderId="0" xfId="2" applyFont="1" applyAlignment="1" applyProtection="1">
      <alignment vertical="center"/>
    </xf>
    <xf numFmtId="0" fontId="4" fillId="8" borderId="86" xfId="2" applyFont="1" applyFill="1" applyBorder="1" applyAlignment="1" applyProtection="1">
      <alignment horizontal="center" vertical="center"/>
    </xf>
    <xf numFmtId="0" fontId="4" fillId="8" borderId="38" xfId="2" applyFont="1" applyFill="1" applyBorder="1" applyAlignment="1" applyProtection="1">
      <alignment horizontal="center" vertical="center"/>
    </xf>
    <xf numFmtId="0" fontId="4" fillId="8" borderId="37" xfId="2" applyFont="1" applyFill="1" applyBorder="1" applyAlignment="1" applyProtection="1">
      <alignment horizontal="center" vertical="center"/>
    </xf>
    <xf numFmtId="0" fontId="4" fillId="8" borderId="87" xfId="2" applyFont="1" applyFill="1" applyBorder="1" applyAlignment="1" applyProtection="1">
      <alignment horizontal="center" vertical="center"/>
    </xf>
    <xf numFmtId="178" fontId="4" fillId="0" borderId="88" xfId="2" applyNumberFormat="1" applyFont="1" applyBorder="1" applyAlignment="1" applyProtection="1">
      <alignment horizontal="center" vertical="center" wrapText="1"/>
    </xf>
    <xf numFmtId="178" fontId="4" fillId="0" borderId="37" xfId="2" applyNumberFormat="1" applyFont="1" applyBorder="1" applyAlignment="1" applyProtection="1">
      <alignment horizontal="center" vertical="center" wrapText="1"/>
    </xf>
    <xf numFmtId="178" fontId="4" fillId="0" borderId="38" xfId="2"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0" xfId="2" applyFont="1" applyBorder="1" applyAlignment="1" applyProtection="1">
      <alignment vertical="center" wrapText="1"/>
    </xf>
    <xf numFmtId="0" fontId="4" fillId="7" borderId="86" xfId="1" applyFont="1" applyFill="1" applyBorder="1" applyAlignment="1" applyProtection="1">
      <alignment horizontal="center" vertical="center" textRotation="255"/>
    </xf>
    <xf numFmtId="0" fontId="4" fillId="7" borderId="37" xfId="1" applyFont="1" applyFill="1" applyBorder="1" applyAlignment="1" applyProtection="1">
      <alignment horizontal="center" vertical="center" textRotation="255"/>
    </xf>
    <xf numFmtId="0" fontId="4" fillId="7" borderId="38" xfId="1" applyFont="1" applyFill="1" applyBorder="1" applyAlignment="1" applyProtection="1">
      <alignment horizontal="center" vertical="center" textRotation="255"/>
    </xf>
    <xf numFmtId="0" fontId="4" fillId="0" borderId="0" xfId="1" applyFont="1" applyBorder="1" applyAlignment="1" applyProtection="1">
      <alignment horizontal="center" vertical="center" textRotation="255"/>
    </xf>
    <xf numFmtId="0" fontId="4" fillId="7" borderId="36" xfId="0" applyFont="1" applyFill="1" applyBorder="1" applyProtection="1">
      <alignment vertical="center"/>
    </xf>
    <xf numFmtId="0" fontId="4" fillId="0" borderId="37" xfId="0" applyFont="1" applyFill="1" applyBorder="1" applyProtection="1">
      <alignment vertical="center"/>
    </xf>
    <xf numFmtId="0" fontId="4" fillId="0" borderId="37" xfId="0" applyFont="1" applyBorder="1" applyAlignment="1" applyProtection="1">
      <alignment horizontal="right" vertical="center"/>
    </xf>
    <xf numFmtId="0" fontId="4" fillId="0" borderId="38" xfId="0" applyFont="1" applyBorder="1" applyProtection="1">
      <alignment vertical="center"/>
    </xf>
    <xf numFmtId="0" fontId="4" fillId="0" borderId="0" xfId="1" applyFont="1" applyBorder="1" applyAlignment="1" applyProtection="1">
      <alignment horizontal="left" vertical="center" shrinkToFit="1"/>
    </xf>
    <xf numFmtId="183" fontId="4" fillId="0" borderId="0" xfId="1" applyNumberFormat="1" applyFont="1" applyBorder="1" applyAlignment="1" applyProtection="1">
      <alignment horizontal="left" vertical="center" shrinkToFit="1"/>
    </xf>
    <xf numFmtId="0" fontId="4" fillId="8" borderId="45" xfId="2" applyFont="1" applyFill="1" applyBorder="1" applyAlignment="1" applyProtection="1">
      <alignment horizontal="center" vertical="center"/>
    </xf>
    <xf numFmtId="0" fontId="4" fillId="8" borderId="40" xfId="2" applyFont="1" applyFill="1" applyBorder="1" applyAlignment="1" applyProtection="1">
      <alignment horizontal="center" vertical="center"/>
    </xf>
    <xf numFmtId="0" fontId="4" fillId="8" borderId="0" xfId="2" applyFont="1" applyFill="1" applyBorder="1" applyAlignment="1" applyProtection="1">
      <alignment horizontal="center" vertical="center"/>
    </xf>
    <xf numFmtId="0" fontId="4" fillId="8" borderId="9" xfId="2" applyFont="1" applyFill="1" applyBorder="1" applyAlignment="1" applyProtection="1">
      <alignment horizontal="center" vertical="center"/>
    </xf>
    <xf numFmtId="178" fontId="4" fillId="0" borderId="7" xfId="2" applyNumberFormat="1" applyFont="1" applyBorder="1" applyAlignment="1" applyProtection="1">
      <alignment horizontal="center" vertical="center" wrapText="1"/>
    </xf>
    <xf numFmtId="178" fontId="4" fillId="0" borderId="0" xfId="2" applyNumberFormat="1" applyFont="1" applyBorder="1" applyAlignment="1" applyProtection="1">
      <alignment horizontal="center" vertical="center" wrapText="1"/>
    </xf>
    <xf numFmtId="178" fontId="4" fillId="0" borderId="40" xfId="2" applyNumberFormat="1" applyFont="1" applyBorder="1" applyAlignment="1" applyProtection="1">
      <alignment horizontal="center" vertical="center" wrapText="1"/>
    </xf>
    <xf numFmtId="0" fontId="4" fillId="7" borderId="48" xfId="1" applyFont="1" applyFill="1" applyBorder="1" applyAlignment="1" applyProtection="1">
      <alignment horizontal="center" vertical="center" textRotation="255"/>
    </xf>
    <xf numFmtId="0" fontId="4" fillId="7" borderId="17" xfId="1" applyFont="1" applyFill="1" applyBorder="1" applyAlignment="1" applyProtection="1">
      <alignment horizontal="center" vertical="center" textRotation="255"/>
    </xf>
    <xf numFmtId="0" fontId="4" fillId="7" borderId="89" xfId="1" applyFont="1" applyFill="1" applyBorder="1" applyAlignment="1" applyProtection="1">
      <alignment horizontal="center" vertical="center" textRotation="255"/>
    </xf>
    <xf numFmtId="0" fontId="4" fillId="0" borderId="0" xfId="1" applyFont="1" applyBorder="1" applyAlignment="1" applyProtection="1">
      <alignment horizontal="center" vertical="center" textRotation="255" wrapText="1"/>
    </xf>
    <xf numFmtId="0" fontId="4" fillId="7" borderId="44" xfId="0" applyFont="1" applyFill="1" applyBorder="1" applyProtection="1">
      <alignment vertical="center"/>
    </xf>
    <xf numFmtId="0" fontId="4" fillId="0" borderId="0" xfId="0" applyFont="1" applyBorder="1" applyAlignment="1" applyProtection="1">
      <alignment horizontal="center" vertical="center"/>
    </xf>
    <xf numFmtId="0" fontId="4" fillId="0" borderId="40" xfId="0" applyFont="1" applyBorder="1" applyProtection="1">
      <alignment vertical="center"/>
    </xf>
    <xf numFmtId="0" fontId="4" fillId="0" borderId="70" xfId="1" applyFont="1" applyBorder="1" applyAlignment="1" applyProtection="1">
      <alignment horizontal="center" vertical="center"/>
    </xf>
    <xf numFmtId="0" fontId="4" fillId="0" borderId="20" xfId="1" applyFont="1" applyBorder="1" applyAlignment="1" applyProtection="1">
      <alignment horizontal="center" vertical="center" wrapText="1"/>
    </xf>
    <xf numFmtId="0" fontId="4" fillId="0" borderId="49" xfId="1" applyFont="1" applyBorder="1" applyAlignment="1" applyProtection="1">
      <alignment horizontal="center" vertical="center" wrapText="1"/>
    </xf>
    <xf numFmtId="0" fontId="4" fillId="0" borderId="40" xfId="2" applyFont="1" applyBorder="1" applyAlignment="1" applyProtection="1">
      <alignment horizontal="left" vertical="center" wrapText="1"/>
    </xf>
    <xf numFmtId="0" fontId="4" fillId="0" borderId="59" xfId="1"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1" applyFont="1" applyBorder="1" applyAlignment="1" applyProtection="1">
      <alignment horizontal="center" vertical="center" wrapText="1"/>
    </xf>
    <xf numFmtId="0" fontId="4" fillId="0" borderId="43" xfId="1" applyFont="1" applyBorder="1" applyAlignment="1" applyProtection="1">
      <alignment horizontal="center" vertical="center" wrapText="1"/>
    </xf>
    <xf numFmtId="0" fontId="29" fillId="0" borderId="0" xfId="2" applyFont="1" applyAlignment="1" applyProtection="1">
      <alignment vertical="center"/>
    </xf>
    <xf numFmtId="0" fontId="4" fillId="8" borderId="48" xfId="2" applyFont="1" applyFill="1" applyBorder="1" applyAlignment="1" applyProtection="1">
      <alignment horizontal="center" vertical="center"/>
    </xf>
    <xf numFmtId="0" fontId="4" fillId="8" borderId="89" xfId="2" applyFont="1" applyFill="1" applyBorder="1" applyAlignment="1" applyProtection="1">
      <alignment horizontal="center" vertical="center"/>
    </xf>
    <xf numFmtId="186" fontId="31" fillId="0" borderId="52" xfId="2" applyNumberFormat="1" applyFont="1" applyBorder="1" applyAlignment="1" applyProtection="1">
      <alignment horizontal="right" vertical="center" shrinkToFit="1"/>
    </xf>
    <xf numFmtId="186" fontId="31" fillId="0" borderId="90" xfId="2" applyNumberFormat="1" applyFont="1" applyBorder="1" applyAlignment="1" applyProtection="1">
      <alignment horizontal="right" vertical="center" shrinkToFit="1"/>
    </xf>
    <xf numFmtId="0" fontId="4" fillId="0" borderId="59" xfId="1" applyFont="1" applyFill="1" applyBorder="1" applyAlignment="1" applyProtection="1">
      <alignment horizontal="left" vertical="center" indent="1" shrinkToFit="1"/>
    </xf>
    <xf numFmtId="0" fontId="4" fillId="0" borderId="1" xfId="1" applyFont="1" applyFill="1" applyBorder="1" applyAlignment="1" applyProtection="1">
      <alignment horizontal="left" vertical="center" indent="1" shrinkToFit="1"/>
    </xf>
    <xf numFmtId="0" fontId="4" fillId="0" borderId="1" xfId="1" applyFont="1" applyFill="1" applyBorder="1" applyAlignment="1" applyProtection="1">
      <alignment horizontal="center" vertical="center" shrinkToFit="1"/>
    </xf>
    <xf numFmtId="0" fontId="4" fillId="0" borderId="91"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4" fillId="0" borderId="0" xfId="0" applyFont="1" applyFill="1" applyBorder="1" applyProtection="1">
      <alignment vertical="center"/>
    </xf>
    <xf numFmtId="186" fontId="31" fillId="0" borderId="45" xfId="2" applyNumberFormat="1" applyFont="1" applyBorder="1" applyAlignment="1" applyProtection="1">
      <alignment horizontal="right" vertical="center" shrinkToFit="1"/>
    </xf>
    <xf numFmtId="186" fontId="31" fillId="0" borderId="40" xfId="2" applyNumberFormat="1" applyFont="1" applyBorder="1" applyAlignment="1" applyProtection="1">
      <alignment horizontal="right" vertical="center" shrinkToFit="1"/>
    </xf>
    <xf numFmtId="0" fontId="4" fillId="0" borderId="91" xfId="1" applyFont="1" applyFill="1" applyBorder="1" applyAlignment="1" applyProtection="1">
      <alignment horizontal="left" vertical="center" indent="1" shrinkToFit="1"/>
    </xf>
    <xf numFmtId="0" fontId="4" fillId="0" borderId="14" xfId="1" applyFont="1" applyFill="1" applyBorder="1" applyAlignment="1" applyProtection="1">
      <alignment horizontal="left" vertical="center" wrapText="1" indent="1"/>
    </xf>
    <xf numFmtId="0" fontId="4" fillId="0" borderId="43" xfId="1" applyFont="1" applyFill="1" applyBorder="1" applyAlignment="1" applyProtection="1">
      <alignment horizontal="left" vertical="center" wrapText="1" indent="1"/>
    </xf>
    <xf numFmtId="0" fontId="4" fillId="8" borderId="17" xfId="2" applyFont="1" applyFill="1" applyBorder="1" applyAlignment="1" applyProtection="1">
      <alignment horizontal="center" vertical="center"/>
    </xf>
    <xf numFmtId="0" fontId="4" fillId="8" borderId="16" xfId="2" applyFont="1" applyFill="1" applyBorder="1" applyAlignment="1" applyProtection="1">
      <alignment horizontal="center" vertical="center"/>
    </xf>
    <xf numFmtId="178" fontId="4" fillId="0" borderId="15" xfId="2" applyNumberFormat="1" applyFont="1" applyBorder="1" applyAlignment="1" applyProtection="1">
      <alignment horizontal="center" vertical="center" wrapText="1"/>
    </xf>
    <xf numFmtId="178" fontId="4" fillId="0" borderId="17" xfId="2" applyNumberFormat="1" applyFont="1" applyBorder="1" applyAlignment="1" applyProtection="1">
      <alignment horizontal="center" vertical="center" wrapText="1"/>
    </xf>
    <xf numFmtId="178" fontId="4" fillId="0" borderId="89" xfId="2" applyNumberFormat="1" applyFont="1" applyBorder="1" applyAlignment="1" applyProtection="1">
      <alignment horizontal="center" vertical="center" wrapText="1"/>
    </xf>
    <xf numFmtId="0" fontId="4" fillId="0" borderId="0" xfId="0" applyFont="1" applyAlignment="1" applyProtection="1">
      <alignment vertical="center"/>
    </xf>
    <xf numFmtId="0" fontId="4" fillId="8" borderId="52" xfId="2" applyFont="1" applyFill="1" applyBorder="1" applyAlignment="1" applyProtection="1">
      <alignment horizontal="center" vertical="center"/>
    </xf>
    <xf numFmtId="0" fontId="4" fillId="8" borderId="4" xfId="2" applyFont="1" applyFill="1" applyBorder="1" applyAlignment="1" applyProtection="1">
      <alignment horizontal="center" vertical="center"/>
    </xf>
    <xf numFmtId="0" fontId="0" fillId="8" borderId="3" xfId="0" applyFill="1" applyBorder="1" applyAlignment="1">
      <alignment horizontal="center" vertical="center"/>
    </xf>
    <xf numFmtId="178" fontId="4" fillId="0" borderId="2" xfId="2" applyNumberFormat="1" applyFont="1" applyBorder="1" applyAlignment="1" applyProtection="1">
      <alignment horizontal="center" vertical="center" shrinkToFit="1"/>
    </xf>
    <xf numFmtId="0" fontId="0" fillId="0" borderId="4" xfId="0" applyBorder="1" applyAlignment="1">
      <alignment horizontal="center" vertical="center" shrinkToFit="1"/>
    </xf>
    <xf numFmtId="178" fontId="4" fillId="0" borderId="8" xfId="2" applyNumberFormat="1" applyFont="1" applyBorder="1" applyAlignment="1" applyProtection="1">
      <alignment horizontal="center" vertical="center" shrinkToFit="1"/>
    </xf>
    <xf numFmtId="178" fontId="4" fillId="0" borderId="53" xfId="2" applyNumberFormat="1" applyFont="1" applyBorder="1" applyAlignment="1" applyProtection="1">
      <alignment horizontal="center" vertical="center" shrinkToFit="1"/>
    </xf>
    <xf numFmtId="0" fontId="0" fillId="8" borderId="45" xfId="0" applyFill="1" applyBorder="1" applyAlignment="1">
      <alignment horizontal="center" vertical="center"/>
    </xf>
    <xf numFmtId="0" fontId="0" fillId="8" borderId="0" xfId="0" applyFill="1" applyBorder="1" applyAlignment="1">
      <alignment horizontal="center" vertical="center"/>
    </xf>
    <xf numFmtId="0" fontId="0" fillId="8" borderId="9" xfId="0" applyFill="1" applyBorder="1" applyAlignment="1">
      <alignment horizontal="center" vertical="center"/>
    </xf>
    <xf numFmtId="0" fontId="0" fillId="0" borderId="0" xfId="0" applyBorder="1" applyAlignment="1">
      <alignment horizontal="center" vertical="center" shrinkToFit="1"/>
    </xf>
    <xf numFmtId="0" fontId="0" fillId="0" borderId="12" xfId="0" applyBorder="1" applyAlignment="1">
      <alignment horizontal="center" vertical="center" shrinkToFit="1"/>
    </xf>
    <xf numFmtId="0" fontId="0" fillId="0" borderId="46" xfId="0" applyBorder="1" applyAlignment="1">
      <alignment horizontal="center" vertical="center" shrinkToFit="1"/>
    </xf>
    <xf numFmtId="0" fontId="4" fillId="0" borderId="0" xfId="0" applyFont="1" applyAlignment="1" applyProtection="1">
      <alignment horizontal="left" vertical="center"/>
    </xf>
    <xf numFmtId="0" fontId="4" fillId="0" borderId="0" xfId="3" applyFont="1" applyAlignment="1" applyProtection="1">
      <alignment horizontal="left" vertical="center" wrapText="1"/>
    </xf>
    <xf numFmtId="5" fontId="32" fillId="0" borderId="45" xfId="2" applyNumberFormat="1" applyFont="1" applyBorder="1" applyAlignment="1" applyProtection="1">
      <alignment horizontal="left" vertical="center"/>
    </xf>
    <xf numFmtId="5" fontId="32" fillId="0" borderId="40" xfId="2" applyNumberFormat="1" applyFont="1" applyBorder="1" applyAlignment="1" applyProtection="1">
      <alignment horizontal="left" vertical="center"/>
    </xf>
    <xf numFmtId="5" fontId="32" fillId="0" borderId="75" xfId="2" applyNumberFormat="1" applyFont="1" applyBorder="1" applyAlignment="1" applyProtection="1">
      <alignment horizontal="left" vertical="center"/>
    </xf>
    <xf numFmtId="5" fontId="32" fillId="0" borderId="81" xfId="2" applyNumberFormat="1" applyFont="1" applyBorder="1" applyAlignment="1" applyProtection="1">
      <alignment horizontal="left" vertical="center"/>
    </xf>
    <xf numFmtId="5" fontId="33" fillId="0" borderId="0" xfId="2" applyNumberFormat="1" applyFont="1" applyBorder="1" applyAlignment="1" applyProtection="1">
      <alignment vertical="center"/>
    </xf>
    <xf numFmtId="0" fontId="4" fillId="0" borderId="0" xfId="1" applyFont="1" applyAlignment="1" applyProtection="1">
      <alignment horizontal="left" vertical="center" shrinkToFit="1"/>
    </xf>
    <xf numFmtId="0" fontId="0" fillId="8" borderId="48" xfId="0" applyFill="1" applyBorder="1" applyAlignment="1">
      <alignment horizontal="center" vertical="center"/>
    </xf>
    <xf numFmtId="0" fontId="0" fillId="8" borderId="17" xfId="0" applyFill="1" applyBorder="1" applyAlignment="1">
      <alignment horizontal="center" vertical="center"/>
    </xf>
    <xf numFmtId="0" fontId="0" fillId="8" borderId="16" xfId="0" applyFill="1" applyBorder="1" applyAlignment="1">
      <alignment horizontal="center" vertical="center"/>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49" xfId="0" applyBorder="1" applyAlignment="1">
      <alignment horizontal="center" vertical="center" shrinkToFit="1"/>
    </xf>
    <xf numFmtId="0" fontId="0" fillId="8" borderId="4" xfId="0" applyFill="1" applyBorder="1" applyAlignment="1">
      <alignment horizontal="center" vertical="center"/>
    </xf>
    <xf numFmtId="185" fontId="31" fillId="0" borderId="2" xfId="0" applyNumberFormat="1" applyFont="1" applyBorder="1" applyAlignment="1" applyProtection="1">
      <alignment horizontal="right" vertical="center" shrinkToFit="1"/>
    </xf>
    <xf numFmtId="185" fontId="31" fillId="0" borderId="4" xfId="0" applyNumberFormat="1" applyFont="1" applyBorder="1" applyAlignment="1">
      <alignment horizontal="right" vertical="center" shrinkToFit="1"/>
    </xf>
    <xf numFmtId="186" fontId="31" fillId="0" borderId="8" xfId="0" applyNumberFormat="1" applyFont="1" applyBorder="1" applyAlignment="1">
      <alignment vertical="center" shrinkToFit="1"/>
    </xf>
    <xf numFmtId="186" fontId="31" fillId="0" borderId="53" xfId="0" applyNumberFormat="1" applyFont="1" applyBorder="1" applyAlignment="1">
      <alignment vertical="center" shrinkToFit="1"/>
    </xf>
    <xf numFmtId="0" fontId="0" fillId="8" borderId="0" xfId="0" applyFill="1" applyAlignment="1">
      <alignment horizontal="center" vertical="center"/>
    </xf>
    <xf numFmtId="185" fontId="31" fillId="0" borderId="7" xfId="0" applyNumberFormat="1" applyFont="1" applyBorder="1" applyAlignment="1">
      <alignment horizontal="right" vertical="center" shrinkToFit="1"/>
    </xf>
    <xf numFmtId="185" fontId="31" fillId="0" borderId="0" xfId="0" applyNumberFormat="1" applyFont="1" applyBorder="1" applyAlignment="1">
      <alignment horizontal="right" vertical="center" shrinkToFit="1"/>
    </xf>
    <xf numFmtId="0" fontId="0" fillId="0" borderId="12" xfId="0" applyBorder="1" applyAlignment="1">
      <alignment vertical="center" shrinkToFit="1"/>
    </xf>
    <xf numFmtId="0" fontId="0" fillId="0" borderId="46" xfId="0" applyBorder="1" applyAlignment="1">
      <alignment vertical="center" shrinkToFit="1"/>
    </xf>
    <xf numFmtId="0" fontId="4" fillId="0" borderId="0" xfId="0" applyFont="1" applyAlignment="1" applyProtection="1">
      <alignment horizontal="center" vertical="center"/>
    </xf>
    <xf numFmtId="5" fontId="32" fillId="0" borderId="0" xfId="2" applyNumberFormat="1" applyFont="1" applyBorder="1" applyAlignment="1" applyProtection="1">
      <alignment horizontal="center" vertical="center"/>
    </xf>
    <xf numFmtId="0" fontId="32" fillId="0" borderId="0" xfId="2" applyFont="1" applyBorder="1" applyProtection="1">
      <alignment vertical="center"/>
    </xf>
    <xf numFmtId="38" fontId="4" fillId="0" borderId="15" xfId="2" applyNumberFormat="1" applyFont="1" applyBorder="1" applyAlignment="1" applyProtection="1">
      <alignment horizontal="right" vertical="center" shrinkToFit="1"/>
    </xf>
    <xf numFmtId="0" fontId="4" fillId="0" borderId="17" xfId="0" applyFont="1" applyBorder="1" applyAlignment="1">
      <alignment horizontal="right" vertical="center" shrinkToFit="1"/>
    </xf>
    <xf numFmtId="0" fontId="4" fillId="0" borderId="20" xfId="0" applyFont="1" applyBorder="1" applyAlignment="1">
      <alignment vertical="center" shrinkToFit="1"/>
    </xf>
    <xf numFmtId="0" fontId="4" fillId="0" borderId="49" xfId="0" applyFont="1" applyBorder="1" applyAlignment="1">
      <alignment vertical="center" shrinkToFit="1"/>
    </xf>
    <xf numFmtId="0" fontId="4" fillId="0" borderId="0" xfId="0" applyFont="1" applyAlignment="1" applyProtection="1">
      <alignment horizontal="right" vertical="center"/>
    </xf>
    <xf numFmtId="0" fontId="34" fillId="8" borderId="2" xfId="2" applyFont="1" applyFill="1" applyBorder="1" applyAlignment="1" applyProtection="1">
      <alignment horizontal="center" vertical="center" wrapText="1"/>
    </xf>
    <xf numFmtId="0" fontId="35" fillId="8" borderId="3" xfId="0" applyFont="1" applyFill="1" applyBorder="1" applyAlignment="1">
      <alignment horizontal="center" vertical="center"/>
    </xf>
    <xf numFmtId="186" fontId="31" fillId="0" borderId="2" xfId="2" applyNumberFormat="1" applyFont="1" applyBorder="1" applyAlignment="1" applyProtection="1">
      <alignment vertical="center" shrinkToFit="1"/>
    </xf>
    <xf numFmtId="0" fontId="0" fillId="0" borderId="4" xfId="0" applyBorder="1" applyAlignment="1">
      <alignment vertical="center" shrinkToFit="1"/>
    </xf>
    <xf numFmtId="0" fontId="35" fillId="8" borderId="7" xfId="0" applyFont="1" applyFill="1" applyBorder="1" applyAlignment="1">
      <alignment horizontal="center" vertical="center"/>
    </xf>
    <xf numFmtId="0" fontId="35" fillId="8" borderId="9" xfId="0" applyFont="1" applyFill="1" applyBorder="1" applyAlignment="1">
      <alignment horizontal="center" vertical="center"/>
    </xf>
    <xf numFmtId="0" fontId="0" fillId="0" borderId="7" xfId="0" applyBorder="1" applyAlignment="1">
      <alignment vertical="center" shrinkToFit="1"/>
    </xf>
    <xf numFmtId="0" fontId="0" fillId="8" borderId="75" xfId="0" applyFill="1" applyBorder="1" applyAlignment="1">
      <alignment horizontal="center" vertical="center"/>
    </xf>
    <xf numFmtId="0" fontId="35" fillId="8" borderId="92" xfId="0" applyFont="1" applyFill="1" applyBorder="1" applyAlignment="1">
      <alignment horizontal="center" vertical="center"/>
    </xf>
    <xf numFmtId="0" fontId="35" fillId="8" borderId="76" xfId="0" applyFont="1" applyFill="1" applyBorder="1" applyAlignment="1">
      <alignment horizontal="center" vertical="center"/>
    </xf>
    <xf numFmtId="38" fontId="4" fillId="0" borderId="92" xfId="2" applyNumberFormat="1" applyFont="1" applyBorder="1" applyAlignment="1" applyProtection="1">
      <alignment vertical="center" shrinkToFit="1"/>
    </xf>
    <xf numFmtId="0" fontId="0" fillId="0" borderId="80" xfId="0" applyBorder="1" applyAlignment="1">
      <alignment vertical="center" shrinkToFit="1"/>
    </xf>
    <xf numFmtId="0" fontId="4" fillId="0" borderId="77" xfId="0" applyFont="1" applyBorder="1" applyAlignment="1">
      <alignment vertical="center" shrinkToFit="1"/>
    </xf>
    <xf numFmtId="0" fontId="4" fillId="0" borderId="81" xfId="0" applyFont="1" applyBorder="1" applyAlignment="1">
      <alignment horizontal="left" vertical="center" shrinkToFit="1"/>
    </xf>
    <xf numFmtId="0" fontId="4" fillId="0" borderId="82" xfId="1" applyFont="1" applyFill="1" applyBorder="1" applyAlignment="1" applyProtection="1">
      <alignment horizontal="left" vertical="center" indent="1" shrinkToFit="1"/>
    </xf>
    <xf numFmtId="0" fontId="4" fillId="0" borderId="84" xfId="1" applyFont="1" applyFill="1" applyBorder="1" applyAlignment="1" applyProtection="1">
      <alignment horizontal="left" vertical="center" indent="1" shrinkToFit="1"/>
    </xf>
    <xf numFmtId="0" fontId="4" fillId="0" borderId="93" xfId="1" applyFont="1" applyFill="1" applyBorder="1" applyAlignment="1" applyProtection="1">
      <alignment horizontal="left" vertical="center" indent="1" shrinkToFit="1"/>
    </xf>
    <xf numFmtId="0" fontId="4" fillId="0" borderId="83" xfId="1" applyFont="1" applyFill="1" applyBorder="1" applyAlignment="1" applyProtection="1">
      <alignment horizontal="left" vertical="center" wrapText="1" indent="1"/>
    </xf>
    <xf numFmtId="0" fontId="4" fillId="0" borderId="85" xfId="1" applyFont="1" applyFill="1" applyBorder="1" applyAlignment="1" applyProtection="1">
      <alignment horizontal="left" vertical="center" wrapText="1" indent="1"/>
    </xf>
    <xf numFmtId="0" fontId="4" fillId="7" borderId="79" xfId="0" applyFont="1" applyFill="1" applyBorder="1" applyProtection="1">
      <alignment vertical="center"/>
    </xf>
    <xf numFmtId="0" fontId="4" fillId="0" borderId="80" xfId="0" applyFont="1" applyFill="1" applyBorder="1" applyProtection="1">
      <alignment vertical="center"/>
    </xf>
    <xf numFmtId="0" fontId="4" fillId="0" borderId="81" xfId="0" applyFont="1" applyBorder="1" applyProtection="1">
      <alignment vertical="center"/>
    </xf>
    <xf numFmtId="0" fontId="4" fillId="0" borderId="0" xfId="0" applyFont="1" applyFill="1" applyBorder="1" applyAlignment="1" applyProtection="1">
      <alignment vertical="center"/>
    </xf>
  </cellXfs>
  <cellStyles count="5">
    <cellStyle name="標準" xfId="0" builtinId="0"/>
    <cellStyle name="標準 3" xfId="1"/>
    <cellStyle name="標準 3_介護予防支援業務委託料請求書" xfId="2"/>
    <cellStyle name="標準_介護予防ケアマネジメント業務委託料請求書" xfId="3"/>
    <cellStyle name="桁区切り" xfId="4" builtinId="6"/>
  </cellStyles>
  <dxfs count="22">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 Id="rId9"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314325</xdr:colOff>
      <xdr:row>1</xdr:row>
      <xdr:rowOff>55245</xdr:rowOff>
    </xdr:from>
    <xdr:to xmlns:xdr="http://schemas.openxmlformats.org/drawingml/2006/spreadsheetDrawing">
      <xdr:col>17</xdr:col>
      <xdr:colOff>809625</xdr:colOff>
      <xdr:row>2</xdr:row>
      <xdr:rowOff>219075</xdr:rowOff>
    </xdr:to>
    <xdr:sp macro="" textlink="">
      <xdr:nvSpPr>
        <xdr:cNvPr id="2" name="図形 2"/>
        <xdr:cNvSpPr/>
      </xdr:nvSpPr>
      <xdr:spPr>
        <a:xfrm>
          <a:off x="2543175" y="312420"/>
          <a:ext cx="8296275" cy="421005"/>
        </a:xfrm>
        <a:prstGeom prst="roundRect">
          <a:avLst/>
        </a:prstGeom>
        <a:solidFill>
          <a:srgbClr val="FFFFBE"/>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000">
              <a:solidFill>
                <a:sysClr val="windowText" lastClr="000000"/>
              </a:solidFill>
              <a:latin typeface="BIZ UDPゴシック"/>
              <a:ea typeface="BIZ UDPゴシック"/>
            </a:rPr>
            <a:t>入力フォームを編集することで実績報告書及び請求書を一括して作成できますが、完成した書類を確認してから提出してください。</a:t>
          </a:r>
        </a:p>
        <a:p>
          <a:r>
            <a:rPr kumimoji="1" lang="ja-JP" altLang="en-US" sz="1000">
              <a:solidFill>
                <a:sysClr val="windowText" lastClr="000000"/>
              </a:solidFill>
              <a:latin typeface="BIZ UDPゴシック"/>
              <a:ea typeface="BIZ UDPゴシック"/>
            </a:rPr>
            <a:t>不具合がありましたら、渋川市中央地域包括支援センターに報告していただき、別途単独で公開している各様式を使用ください。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95250</xdr:colOff>
      <xdr:row>2</xdr:row>
      <xdr:rowOff>13335</xdr:rowOff>
    </xdr:from>
    <xdr:to xmlns:xdr="http://schemas.openxmlformats.org/drawingml/2006/spreadsheetDrawing">
      <xdr:col>39</xdr:col>
      <xdr:colOff>186690</xdr:colOff>
      <xdr:row>5</xdr:row>
      <xdr:rowOff>75565</xdr:rowOff>
    </xdr:to>
    <xdr:sp macro="" textlink="">
      <xdr:nvSpPr>
        <xdr:cNvPr id="3" name="図形 7"/>
        <xdr:cNvSpPr/>
      </xdr:nvSpPr>
      <xdr:spPr>
        <a:xfrm>
          <a:off x="9982200" y="422910"/>
          <a:ext cx="1520190" cy="42418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　日付は空欄で提出します。</a:t>
          </a:r>
        </a:p>
      </xdr:txBody>
    </xdr:sp>
    <xdr:clientData/>
  </xdr:twoCellAnchor>
  <xdr:twoCellAnchor>
    <xdr:from xmlns:xdr="http://schemas.openxmlformats.org/drawingml/2006/spreadsheetDrawing">
      <xdr:col>34</xdr:col>
      <xdr:colOff>0</xdr:colOff>
      <xdr:row>80</xdr:row>
      <xdr:rowOff>66040</xdr:rowOff>
    </xdr:from>
    <xdr:to xmlns:xdr="http://schemas.openxmlformats.org/drawingml/2006/spreadsheetDrawing">
      <xdr:col>46</xdr:col>
      <xdr:colOff>254000</xdr:colOff>
      <xdr:row>82</xdr:row>
      <xdr:rowOff>60960</xdr:rowOff>
    </xdr:to>
    <xdr:sp macro="" textlink="">
      <xdr:nvSpPr>
        <xdr:cNvPr id="5" name="図形 8"/>
        <xdr:cNvSpPr/>
      </xdr:nvSpPr>
      <xdr:spPr>
        <a:xfrm>
          <a:off x="9886950" y="15648940"/>
          <a:ext cx="3683000" cy="35687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　１枚目で入力が完了している場合は、続紙の提出は不要です</a:t>
          </a:r>
        </a:p>
      </xdr:txBody>
    </xdr:sp>
    <xdr:clientData/>
  </xdr:twoCellAnchor>
  <xdr:twoCellAnchor>
    <xdr:from xmlns:xdr="http://schemas.openxmlformats.org/drawingml/2006/spreadsheetDrawing">
      <xdr:col>34</xdr:col>
      <xdr:colOff>57150</xdr:colOff>
      <xdr:row>22</xdr:row>
      <xdr:rowOff>108585</xdr:rowOff>
    </xdr:from>
    <xdr:to xmlns:xdr="http://schemas.openxmlformats.org/drawingml/2006/spreadsheetDrawing">
      <xdr:col>39</xdr:col>
      <xdr:colOff>148590</xdr:colOff>
      <xdr:row>27</xdr:row>
      <xdr:rowOff>47625</xdr:rowOff>
    </xdr:to>
    <xdr:sp macro="" textlink="">
      <xdr:nvSpPr>
        <xdr:cNvPr id="7" name="図形 7"/>
        <xdr:cNvSpPr/>
      </xdr:nvSpPr>
      <xdr:spPr>
        <a:xfrm>
          <a:off x="9944100" y="4318635"/>
          <a:ext cx="1520190" cy="89154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34</xdr:col>
      <xdr:colOff>66675</xdr:colOff>
      <xdr:row>40</xdr:row>
      <xdr:rowOff>175260</xdr:rowOff>
    </xdr:from>
    <xdr:to xmlns:xdr="http://schemas.openxmlformats.org/drawingml/2006/spreadsheetDrawing">
      <xdr:col>39</xdr:col>
      <xdr:colOff>158115</xdr:colOff>
      <xdr:row>45</xdr:row>
      <xdr:rowOff>19050</xdr:rowOff>
    </xdr:to>
    <xdr:sp macro="" textlink="">
      <xdr:nvSpPr>
        <xdr:cNvPr id="10" name="図形 7"/>
        <xdr:cNvSpPr/>
      </xdr:nvSpPr>
      <xdr:spPr>
        <a:xfrm>
          <a:off x="9953625" y="8023860"/>
          <a:ext cx="1520190" cy="89154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34</xdr:col>
      <xdr:colOff>46990</xdr:colOff>
      <xdr:row>8</xdr:row>
      <xdr:rowOff>154940</xdr:rowOff>
    </xdr:from>
    <xdr:to xmlns:xdr="http://schemas.openxmlformats.org/drawingml/2006/spreadsheetDrawing">
      <xdr:col>34</xdr:col>
      <xdr:colOff>170815</xdr:colOff>
      <xdr:row>12</xdr:row>
      <xdr:rowOff>203200</xdr:rowOff>
    </xdr:to>
    <xdr:sp macro="" textlink="">
      <xdr:nvSpPr>
        <xdr:cNvPr id="11" name="図形 5"/>
        <xdr:cNvSpPr/>
      </xdr:nvSpPr>
      <xdr:spPr>
        <a:xfrm>
          <a:off x="9933940" y="1402715"/>
          <a:ext cx="123825" cy="111506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34</xdr:col>
      <xdr:colOff>234950</xdr:colOff>
      <xdr:row>9</xdr:row>
      <xdr:rowOff>13335</xdr:rowOff>
    </xdr:from>
    <xdr:to xmlns:xdr="http://schemas.openxmlformats.org/drawingml/2006/spreadsheetDrawing">
      <xdr:col>46</xdr:col>
      <xdr:colOff>81915</xdr:colOff>
      <xdr:row>12</xdr:row>
      <xdr:rowOff>66040</xdr:rowOff>
    </xdr:to>
    <xdr:sp macro="" textlink="">
      <xdr:nvSpPr>
        <xdr:cNvPr id="12" name="図形 7"/>
        <xdr:cNvSpPr/>
      </xdr:nvSpPr>
      <xdr:spPr>
        <a:xfrm>
          <a:off x="10121900" y="1489710"/>
          <a:ext cx="3275965" cy="89090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29</xdr:col>
      <xdr:colOff>48260</xdr:colOff>
      <xdr:row>2</xdr:row>
      <xdr:rowOff>232410</xdr:rowOff>
    </xdr:from>
    <xdr:to xmlns:xdr="http://schemas.openxmlformats.org/drawingml/2006/spreadsheetDrawing">
      <xdr:col>29</xdr:col>
      <xdr:colOff>171450</xdr:colOff>
      <xdr:row>4</xdr:row>
      <xdr:rowOff>7620</xdr:rowOff>
    </xdr:to>
    <xdr:sp macro="" textlink="">
      <xdr:nvSpPr>
        <xdr:cNvPr id="2" name="図形 2"/>
        <xdr:cNvSpPr/>
      </xdr:nvSpPr>
      <xdr:spPr>
        <a:xfrm>
          <a:off x="6401435" y="708660"/>
          <a:ext cx="123190" cy="25146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17145</xdr:colOff>
      <xdr:row>2</xdr:row>
      <xdr:rowOff>176530</xdr:rowOff>
    </xdr:from>
    <xdr:to xmlns:xdr="http://schemas.openxmlformats.org/drawingml/2006/spreadsheetDrawing">
      <xdr:col>45</xdr:col>
      <xdr:colOff>6350</xdr:colOff>
      <xdr:row>4</xdr:row>
      <xdr:rowOff>56515</xdr:rowOff>
    </xdr:to>
    <xdr:sp macro="" textlink="">
      <xdr:nvSpPr>
        <xdr:cNvPr id="3" name="図形 3"/>
        <xdr:cNvSpPr/>
      </xdr:nvSpPr>
      <xdr:spPr>
        <a:xfrm>
          <a:off x="6589395" y="652780"/>
          <a:ext cx="3275330" cy="35623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　日付は空欄で提出します。</a:t>
          </a:r>
        </a:p>
      </xdr:txBody>
    </xdr:sp>
    <xdr:clientData/>
  </xdr:twoCellAnchor>
  <xdr:twoCellAnchor>
    <xdr:from xmlns:xdr="http://schemas.openxmlformats.org/drawingml/2006/spreadsheetDrawing">
      <xdr:col>29</xdr:col>
      <xdr:colOff>55880</xdr:colOff>
      <xdr:row>16</xdr:row>
      <xdr:rowOff>11430</xdr:rowOff>
    </xdr:from>
    <xdr:to xmlns:xdr="http://schemas.openxmlformats.org/drawingml/2006/spreadsheetDrawing">
      <xdr:col>29</xdr:col>
      <xdr:colOff>179705</xdr:colOff>
      <xdr:row>17</xdr:row>
      <xdr:rowOff>207010</xdr:rowOff>
    </xdr:to>
    <xdr:sp macro="" textlink="">
      <xdr:nvSpPr>
        <xdr:cNvPr id="6" name="図形 5"/>
        <xdr:cNvSpPr/>
      </xdr:nvSpPr>
      <xdr:spPr>
        <a:xfrm>
          <a:off x="6409055" y="3954780"/>
          <a:ext cx="123825" cy="43370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31115</xdr:colOff>
      <xdr:row>15</xdr:row>
      <xdr:rowOff>142875</xdr:rowOff>
    </xdr:from>
    <xdr:to xmlns:xdr="http://schemas.openxmlformats.org/drawingml/2006/spreadsheetDrawing">
      <xdr:col>44</xdr:col>
      <xdr:colOff>169545</xdr:colOff>
      <xdr:row>19</xdr:row>
      <xdr:rowOff>160655</xdr:rowOff>
    </xdr:to>
    <xdr:sp macro="" textlink="">
      <xdr:nvSpPr>
        <xdr:cNvPr id="7" name="図形 7"/>
        <xdr:cNvSpPr/>
      </xdr:nvSpPr>
      <xdr:spPr>
        <a:xfrm>
          <a:off x="6603365" y="3848100"/>
          <a:ext cx="3205480" cy="90360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40640</xdr:colOff>
      <xdr:row>22</xdr:row>
      <xdr:rowOff>85090</xdr:rowOff>
    </xdr:from>
    <xdr:to xmlns:xdr="http://schemas.openxmlformats.org/drawingml/2006/spreadsheetDrawing">
      <xdr:col>29</xdr:col>
      <xdr:colOff>164465</xdr:colOff>
      <xdr:row>25</xdr:row>
      <xdr:rowOff>391160</xdr:rowOff>
    </xdr:to>
    <xdr:sp macro="" textlink="">
      <xdr:nvSpPr>
        <xdr:cNvPr id="8" name="図形 5"/>
        <xdr:cNvSpPr/>
      </xdr:nvSpPr>
      <xdr:spPr>
        <a:xfrm>
          <a:off x="6393815" y="5390515"/>
          <a:ext cx="123825" cy="120142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26670</xdr:colOff>
      <xdr:row>23</xdr:row>
      <xdr:rowOff>115570</xdr:rowOff>
    </xdr:from>
    <xdr:to xmlns:xdr="http://schemas.openxmlformats.org/drawingml/2006/spreadsheetDrawing">
      <xdr:col>44</xdr:col>
      <xdr:colOff>165100</xdr:colOff>
      <xdr:row>25</xdr:row>
      <xdr:rowOff>144780</xdr:rowOff>
    </xdr:to>
    <xdr:sp macro="" textlink="">
      <xdr:nvSpPr>
        <xdr:cNvPr id="9" name="図形 7"/>
        <xdr:cNvSpPr/>
      </xdr:nvSpPr>
      <xdr:spPr>
        <a:xfrm>
          <a:off x="6598920" y="5659120"/>
          <a:ext cx="3205480" cy="68643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46990</xdr:colOff>
      <xdr:row>28</xdr:row>
      <xdr:rowOff>46990</xdr:rowOff>
    </xdr:from>
    <xdr:to xmlns:xdr="http://schemas.openxmlformats.org/drawingml/2006/spreadsheetDrawing">
      <xdr:col>29</xdr:col>
      <xdr:colOff>170815</xdr:colOff>
      <xdr:row>34</xdr:row>
      <xdr:rowOff>95885</xdr:rowOff>
    </xdr:to>
    <xdr:sp macro="" textlink="">
      <xdr:nvSpPr>
        <xdr:cNvPr id="10" name="図形 5"/>
        <xdr:cNvSpPr/>
      </xdr:nvSpPr>
      <xdr:spPr>
        <a:xfrm>
          <a:off x="6400165" y="6933565"/>
          <a:ext cx="123825" cy="139192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33020</xdr:colOff>
      <xdr:row>29</xdr:row>
      <xdr:rowOff>100330</xdr:rowOff>
    </xdr:from>
    <xdr:to xmlns:xdr="http://schemas.openxmlformats.org/drawingml/2006/spreadsheetDrawing">
      <xdr:col>44</xdr:col>
      <xdr:colOff>171450</xdr:colOff>
      <xdr:row>33</xdr:row>
      <xdr:rowOff>39370</xdr:rowOff>
    </xdr:to>
    <xdr:sp macro="" textlink="">
      <xdr:nvSpPr>
        <xdr:cNvPr id="11" name="図形 7"/>
        <xdr:cNvSpPr/>
      </xdr:nvSpPr>
      <xdr:spPr>
        <a:xfrm>
          <a:off x="6605270" y="7196455"/>
          <a:ext cx="3205480" cy="88201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42545</xdr:colOff>
      <xdr:row>35</xdr:row>
      <xdr:rowOff>177165</xdr:rowOff>
    </xdr:from>
    <xdr:to xmlns:xdr="http://schemas.openxmlformats.org/drawingml/2006/spreadsheetDrawing">
      <xdr:col>29</xdr:col>
      <xdr:colOff>166370</xdr:colOff>
      <xdr:row>42</xdr:row>
      <xdr:rowOff>12065</xdr:rowOff>
    </xdr:to>
    <xdr:sp macro="" textlink="">
      <xdr:nvSpPr>
        <xdr:cNvPr id="12" name="図形 5"/>
        <xdr:cNvSpPr/>
      </xdr:nvSpPr>
      <xdr:spPr>
        <a:xfrm>
          <a:off x="6395720" y="8597265"/>
          <a:ext cx="123825" cy="140652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28575</xdr:colOff>
      <xdr:row>36</xdr:row>
      <xdr:rowOff>208280</xdr:rowOff>
    </xdr:from>
    <xdr:to xmlns:xdr="http://schemas.openxmlformats.org/drawingml/2006/spreadsheetDrawing">
      <xdr:col>44</xdr:col>
      <xdr:colOff>167005</xdr:colOff>
      <xdr:row>40</xdr:row>
      <xdr:rowOff>292735</xdr:rowOff>
    </xdr:to>
    <xdr:sp macro="" textlink="">
      <xdr:nvSpPr>
        <xdr:cNvPr id="13" name="図形 7"/>
        <xdr:cNvSpPr/>
      </xdr:nvSpPr>
      <xdr:spPr>
        <a:xfrm>
          <a:off x="6600825" y="8866505"/>
          <a:ext cx="3205480" cy="89408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35560</xdr:colOff>
      <xdr:row>7</xdr:row>
      <xdr:rowOff>80645</xdr:rowOff>
    </xdr:from>
    <xdr:to xmlns:xdr="http://schemas.openxmlformats.org/drawingml/2006/spreadsheetDrawing">
      <xdr:col>29</xdr:col>
      <xdr:colOff>159385</xdr:colOff>
      <xdr:row>14</xdr:row>
      <xdr:rowOff>262890</xdr:rowOff>
    </xdr:to>
    <xdr:sp macro="" textlink="">
      <xdr:nvSpPr>
        <xdr:cNvPr id="14" name="図形 5"/>
        <xdr:cNvSpPr/>
      </xdr:nvSpPr>
      <xdr:spPr>
        <a:xfrm>
          <a:off x="6388735" y="1728470"/>
          <a:ext cx="123825" cy="193484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22225</xdr:colOff>
      <xdr:row>9</xdr:row>
      <xdr:rowOff>145415</xdr:rowOff>
    </xdr:from>
    <xdr:to xmlns:xdr="http://schemas.openxmlformats.org/drawingml/2006/spreadsheetDrawing">
      <xdr:col>44</xdr:col>
      <xdr:colOff>160655</xdr:colOff>
      <xdr:row>13</xdr:row>
      <xdr:rowOff>140335</xdr:rowOff>
    </xdr:to>
    <xdr:sp macro="" textlink="">
      <xdr:nvSpPr>
        <xdr:cNvPr id="15" name="図形 7"/>
        <xdr:cNvSpPr/>
      </xdr:nvSpPr>
      <xdr:spPr>
        <a:xfrm>
          <a:off x="6594475" y="2250440"/>
          <a:ext cx="3205480" cy="90932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29</xdr:col>
      <xdr:colOff>48260</xdr:colOff>
      <xdr:row>2</xdr:row>
      <xdr:rowOff>232410</xdr:rowOff>
    </xdr:from>
    <xdr:to xmlns:xdr="http://schemas.openxmlformats.org/drawingml/2006/spreadsheetDrawing">
      <xdr:col>29</xdr:col>
      <xdr:colOff>171450</xdr:colOff>
      <xdr:row>4</xdr:row>
      <xdr:rowOff>7620</xdr:rowOff>
    </xdr:to>
    <xdr:sp macro="" textlink="">
      <xdr:nvSpPr>
        <xdr:cNvPr id="2" name="図形 2"/>
        <xdr:cNvSpPr/>
      </xdr:nvSpPr>
      <xdr:spPr>
        <a:xfrm>
          <a:off x="6401435" y="708660"/>
          <a:ext cx="123190" cy="25146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17145</xdr:colOff>
      <xdr:row>2</xdr:row>
      <xdr:rowOff>176530</xdr:rowOff>
    </xdr:from>
    <xdr:to xmlns:xdr="http://schemas.openxmlformats.org/drawingml/2006/spreadsheetDrawing">
      <xdr:col>45</xdr:col>
      <xdr:colOff>6350</xdr:colOff>
      <xdr:row>4</xdr:row>
      <xdr:rowOff>56515</xdr:rowOff>
    </xdr:to>
    <xdr:sp macro="" textlink="">
      <xdr:nvSpPr>
        <xdr:cNvPr id="3" name="図形 3"/>
        <xdr:cNvSpPr/>
      </xdr:nvSpPr>
      <xdr:spPr>
        <a:xfrm>
          <a:off x="6589395" y="652780"/>
          <a:ext cx="3275330" cy="35623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　日付は空欄で提出します。</a:t>
          </a:r>
        </a:p>
      </xdr:txBody>
    </xdr:sp>
    <xdr:clientData/>
  </xdr:twoCellAnchor>
  <xdr:twoCellAnchor>
    <xdr:from xmlns:xdr="http://schemas.openxmlformats.org/drawingml/2006/spreadsheetDrawing">
      <xdr:col>29</xdr:col>
      <xdr:colOff>55880</xdr:colOff>
      <xdr:row>16</xdr:row>
      <xdr:rowOff>11430</xdr:rowOff>
    </xdr:from>
    <xdr:to xmlns:xdr="http://schemas.openxmlformats.org/drawingml/2006/spreadsheetDrawing">
      <xdr:col>29</xdr:col>
      <xdr:colOff>179705</xdr:colOff>
      <xdr:row>17</xdr:row>
      <xdr:rowOff>207010</xdr:rowOff>
    </xdr:to>
    <xdr:sp macro="" textlink="">
      <xdr:nvSpPr>
        <xdr:cNvPr id="4" name="図形 5"/>
        <xdr:cNvSpPr/>
      </xdr:nvSpPr>
      <xdr:spPr>
        <a:xfrm>
          <a:off x="6409055" y="3954780"/>
          <a:ext cx="123825" cy="43370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31115</xdr:colOff>
      <xdr:row>15</xdr:row>
      <xdr:rowOff>142875</xdr:rowOff>
    </xdr:from>
    <xdr:to xmlns:xdr="http://schemas.openxmlformats.org/drawingml/2006/spreadsheetDrawing">
      <xdr:col>44</xdr:col>
      <xdr:colOff>169545</xdr:colOff>
      <xdr:row>19</xdr:row>
      <xdr:rowOff>160655</xdr:rowOff>
    </xdr:to>
    <xdr:sp macro="" textlink="">
      <xdr:nvSpPr>
        <xdr:cNvPr id="5" name="図形 7"/>
        <xdr:cNvSpPr/>
      </xdr:nvSpPr>
      <xdr:spPr>
        <a:xfrm>
          <a:off x="6603365" y="3848100"/>
          <a:ext cx="3205480" cy="90360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40640</xdr:colOff>
      <xdr:row>22</xdr:row>
      <xdr:rowOff>85090</xdr:rowOff>
    </xdr:from>
    <xdr:to xmlns:xdr="http://schemas.openxmlformats.org/drawingml/2006/spreadsheetDrawing">
      <xdr:col>29</xdr:col>
      <xdr:colOff>164465</xdr:colOff>
      <xdr:row>25</xdr:row>
      <xdr:rowOff>391160</xdr:rowOff>
    </xdr:to>
    <xdr:sp macro="" textlink="">
      <xdr:nvSpPr>
        <xdr:cNvPr id="6" name="図形 5"/>
        <xdr:cNvSpPr/>
      </xdr:nvSpPr>
      <xdr:spPr>
        <a:xfrm>
          <a:off x="6393815" y="5390515"/>
          <a:ext cx="123825" cy="120142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26670</xdr:colOff>
      <xdr:row>23</xdr:row>
      <xdr:rowOff>115570</xdr:rowOff>
    </xdr:from>
    <xdr:to xmlns:xdr="http://schemas.openxmlformats.org/drawingml/2006/spreadsheetDrawing">
      <xdr:col>44</xdr:col>
      <xdr:colOff>165100</xdr:colOff>
      <xdr:row>25</xdr:row>
      <xdr:rowOff>144780</xdr:rowOff>
    </xdr:to>
    <xdr:sp macro="" textlink="">
      <xdr:nvSpPr>
        <xdr:cNvPr id="7" name="図形 7"/>
        <xdr:cNvSpPr/>
      </xdr:nvSpPr>
      <xdr:spPr>
        <a:xfrm>
          <a:off x="6598920" y="5659120"/>
          <a:ext cx="3205480" cy="68643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46990</xdr:colOff>
      <xdr:row>28</xdr:row>
      <xdr:rowOff>46990</xdr:rowOff>
    </xdr:from>
    <xdr:to xmlns:xdr="http://schemas.openxmlformats.org/drawingml/2006/spreadsheetDrawing">
      <xdr:col>29</xdr:col>
      <xdr:colOff>170815</xdr:colOff>
      <xdr:row>34</xdr:row>
      <xdr:rowOff>95885</xdr:rowOff>
    </xdr:to>
    <xdr:sp macro="" textlink="">
      <xdr:nvSpPr>
        <xdr:cNvPr id="8" name="図形 5"/>
        <xdr:cNvSpPr/>
      </xdr:nvSpPr>
      <xdr:spPr>
        <a:xfrm>
          <a:off x="6400165" y="6933565"/>
          <a:ext cx="123825" cy="139192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33020</xdr:colOff>
      <xdr:row>29</xdr:row>
      <xdr:rowOff>100330</xdr:rowOff>
    </xdr:from>
    <xdr:to xmlns:xdr="http://schemas.openxmlformats.org/drawingml/2006/spreadsheetDrawing">
      <xdr:col>44</xdr:col>
      <xdr:colOff>171450</xdr:colOff>
      <xdr:row>33</xdr:row>
      <xdr:rowOff>39370</xdr:rowOff>
    </xdr:to>
    <xdr:sp macro="" textlink="">
      <xdr:nvSpPr>
        <xdr:cNvPr id="9" name="図形 7"/>
        <xdr:cNvSpPr/>
      </xdr:nvSpPr>
      <xdr:spPr>
        <a:xfrm>
          <a:off x="6605270" y="7196455"/>
          <a:ext cx="3205480" cy="88201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42545</xdr:colOff>
      <xdr:row>35</xdr:row>
      <xdr:rowOff>177165</xdr:rowOff>
    </xdr:from>
    <xdr:to xmlns:xdr="http://schemas.openxmlformats.org/drawingml/2006/spreadsheetDrawing">
      <xdr:col>29</xdr:col>
      <xdr:colOff>166370</xdr:colOff>
      <xdr:row>42</xdr:row>
      <xdr:rowOff>12065</xdr:rowOff>
    </xdr:to>
    <xdr:sp macro="" textlink="">
      <xdr:nvSpPr>
        <xdr:cNvPr id="10" name="図形 5"/>
        <xdr:cNvSpPr/>
      </xdr:nvSpPr>
      <xdr:spPr>
        <a:xfrm>
          <a:off x="6395720" y="8597265"/>
          <a:ext cx="123825" cy="140652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28575</xdr:colOff>
      <xdr:row>36</xdr:row>
      <xdr:rowOff>208280</xdr:rowOff>
    </xdr:from>
    <xdr:to xmlns:xdr="http://schemas.openxmlformats.org/drawingml/2006/spreadsheetDrawing">
      <xdr:col>44</xdr:col>
      <xdr:colOff>167005</xdr:colOff>
      <xdr:row>40</xdr:row>
      <xdr:rowOff>292735</xdr:rowOff>
    </xdr:to>
    <xdr:sp macro="" textlink="">
      <xdr:nvSpPr>
        <xdr:cNvPr id="11" name="図形 7"/>
        <xdr:cNvSpPr/>
      </xdr:nvSpPr>
      <xdr:spPr>
        <a:xfrm>
          <a:off x="6600825" y="8866505"/>
          <a:ext cx="3205480" cy="89408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twoCellAnchor>
    <xdr:from xmlns:xdr="http://schemas.openxmlformats.org/drawingml/2006/spreadsheetDrawing">
      <xdr:col>29</xdr:col>
      <xdr:colOff>35560</xdr:colOff>
      <xdr:row>7</xdr:row>
      <xdr:rowOff>80645</xdr:rowOff>
    </xdr:from>
    <xdr:to xmlns:xdr="http://schemas.openxmlformats.org/drawingml/2006/spreadsheetDrawing">
      <xdr:col>29</xdr:col>
      <xdr:colOff>159385</xdr:colOff>
      <xdr:row>14</xdr:row>
      <xdr:rowOff>262890</xdr:rowOff>
    </xdr:to>
    <xdr:sp macro="" textlink="">
      <xdr:nvSpPr>
        <xdr:cNvPr id="12" name="図形 5"/>
        <xdr:cNvSpPr/>
      </xdr:nvSpPr>
      <xdr:spPr>
        <a:xfrm>
          <a:off x="6388735" y="1728470"/>
          <a:ext cx="123825" cy="193484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22225</xdr:colOff>
      <xdr:row>9</xdr:row>
      <xdr:rowOff>145415</xdr:rowOff>
    </xdr:from>
    <xdr:to xmlns:xdr="http://schemas.openxmlformats.org/drawingml/2006/spreadsheetDrawing">
      <xdr:col>44</xdr:col>
      <xdr:colOff>160655</xdr:colOff>
      <xdr:row>13</xdr:row>
      <xdr:rowOff>140335</xdr:rowOff>
    </xdr:to>
    <xdr:sp macro="" textlink="">
      <xdr:nvSpPr>
        <xdr:cNvPr id="13" name="図形 7"/>
        <xdr:cNvSpPr/>
      </xdr:nvSpPr>
      <xdr:spPr>
        <a:xfrm>
          <a:off x="6594475" y="2250440"/>
          <a:ext cx="3205480" cy="90932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200">
              <a:solidFill>
                <a:sysClr val="windowText" lastClr="000000"/>
              </a:solidFill>
              <a:latin typeface="BIZ UDゴシック"/>
              <a:ea typeface="BIZ UDゴシック"/>
            </a:rPr>
            <a:t>入力フォームに入力した情報により自動で</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それぞれの欄に振り分けられます。</a:t>
          </a:r>
          <a:endParaRPr kumimoji="1" lang="en-US" altLang="ja-JP" sz="1200">
            <a:solidFill>
              <a:sysClr val="windowText" lastClr="000000"/>
            </a:solidFill>
            <a:latin typeface="BIZ UDゴシック"/>
            <a:ea typeface="BIZ UDゴシック"/>
          </a:endParaRPr>
        </a:p>
        <a:p>
          <a:r>
            <a:rPr kumimoji="1" lang="ja-JP" altLang="en-US" sz="1200">
              <a:solidFill>
                <a:sysClr val="windowText" lastClr="000000"/>
              </a:solidFill>
              <a:latin typeface="BIZ UDゴシック"/>
              <a:ea typeface="BIZ UDゴシック"/>
            </a:rPr>
            <a:t>セル内に関数があるので、ここでの手作業での入力は不要です。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314325</xdr:colOff>
      <xdr:row>1</xdr:row>
      <xdr:rowOff>55245</xdr:rowOff>
    </xdr:from>
    <xdr:to xmlns:xdr="http://schemas.openxmlformats.org/drawingml/2006/spreadsheetDrawing">
      <xdr:col>17</xdr:col>
      <xdr:colOff>809625</xdr:colOff>
      <xdr:row>2</xdr:row>
      <xdr:rowOff>219075</xdr:rowOff>
    </xdr:to>
    <xdr:sp macro="" textlink="">
      <xdr:nvSpPr>
        <xdr:cNvPr id="2" name="図形 2"/>
        <xdr:cNvSpPr/>
      </xdr:nvSpPr>
      <xdr:spPr>
        <a:xfrm>
          <a:off x="2543175" y="312420"/>
          <a:ext cx="8296275" cy="421005"/>
        </a:xfrm>
        <a:prstGeom prst="roundRect">
          <a:avLst/>
        </a:prstGeom>
        <a:solidFill>
          <a:srgbClr val="FFFFBE"/>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000">
              <a:solidFill>
                <a:sysClr val="windowText" lastClr="000000"/>
              </a:solidFill>
              <a:latin typeface="BIZ UDPゴシック"/>
              <a:ea typeface="BIZ UDPゴシック"/>
            </a:rPr>
            <a:t>入力フォームを編集することで実績報告書及び請求書を一括して作成できますが、完成した書類を確認してから提出してください。</a:t>
          </a:r>
        </a:p>
        <a:p>
          <a:r>
            <a:rPr kumimoji="1" lang="ja-JP" altLang="en-US" sz="1000">
              <a:solidFill>
                <a:sysClr val="windowText" lastClr="000000"/>
              </a:solidFill>
              <a:latin typeface="BIZ UDPゴシック"/>
              <a:ea typeface="BIZ UDPゴシック"/>
            </a:rPr>
            <a:t>不具合がありましたら、渋川市中央地域包括支援センターに報告していただき、別途単独で公開している各様式を使用ください。</a:t>
          </a:r>
        </a:p>
      </xdr:txBody>
    </xdr:sp>
    <xdr:clientData/>
  </xdr:twoCellAnchor>
  <xdr:twoCellAnchor>
    <xdr:from xmlns:xdr="http://schemas.openxmlformats.org/drawingml/2006/spreadsheetDrawing">
      <xdr:col>17</xdr:col>
      <xdr:colOff>438150</xdr:colOff>
      <xdr:row>0</xdr:row>
      <xdr:rowOff>57785</xdr:rowOff>
    </xdr:from>
    <xdr:to xmlns:xdr="http://schemas.openxmlformats.org/drawingml/2006/spreadsheetDrawing">
      <xdr:col>18</xdr:col>
      <xdr:colOff>733425</xdr:colOff>
      <xdr:row>1</xdr:row>
      <xdr:rowOff>207010</xdr:rowOff>
    </xdr:to>
    <xdr:sp macro="" textlink="">
      <xdr:nvSpPr>
        <xdr:cNvPr id="3" name="図形 2"/>
        <xdr:cNvSpPr/>
      </xdr:nvSpPr>
      <xdr:spPr>
        <a:xfrm>
          <a:off x="10467975" y="57785"/>
          <a:ext cx="1104900" cy="406400"/>
        </a:xfrm>
        <a:prstGeom prst="roundRect">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lstStyle/>
        <a:p>
          <a:pPr algn="ctr"/>
          <a:r>
            <a:rPr kumimoji="1" lang="ja-JP" altLang="en-US" sz="2000">
              <a:latin typeface="BIZ UDゴシック"/>
              <a:ea typeface="BIZ UDゴシック"/>
            </a:rPr>
            <a:t>記入例</a:t>
          </a:r>
        </a:p>
      </xdr:txBody>
    </xdr:sp>
    <xdr:clientData/>
  </xdr:twoCellAnchor>
  <xdr:twoCellAnchor>
    <xdr:from xmlns:xdr="http://schemas.openxmlformats.org/drawingml/2006/spreadsheetDrawing">
      <xdr:col>0</xdr:col>
      <xdr:colOff>163830</xdr:colOff>
      <xdr:row>5</xdr:row>
      <xdr:rowOff>256540</xdr:rowOff>
    </xdr:from>
    <xdr:to xmlns:xdr="http://schemas.openxmlformats.org/drawingml/2006/spreadsheetDrawing">
      <xdr:col>3</xdr:col>
      <xdr:colOff>334010</xdr:colOff>
      <xdr:row>8</xdr:row>
      <xdr:rowOff>236220</xdr:rowOff>
    </xdr:to>
    <xdr:sp macro="" textlink="">
      <xdr:nvSpPr>
        <xdr:cNvPr id="4" name="図形 3"/>
        <xdr:cNvSpPr/>
      </xdr:nvSpPr>
      <xdr:spPr>
        <a:xfrm>
          <a:off x="163830" y="1599565"/>
          <a:ext cx="1570355" cy="808355"/>
        </a:xfrm>
        <a:prstGeom prst="wedgeRoundRectCallout">
          <a:avLst>
            <a:gd name="adj1" fmla="val 62537"/>
            <a:gd name="adj2" fmla="val -75873"/>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リストから選択します。</a:t>
          </a:r>
        </a:p>
        <a:p>
          <a:r>
            <a:rPr kumimoji="1" lang="ja-JP" altLang="en-US" sz="1000">
              <a:solidFill>
                <a:sysClr val="windowText" lastClr="000000"/>
              </a:solidFill>
              <a:latin typeface="BIZ UDゴシック"/>
              <a:ea typeface="BIZ UDゴシック"/>
            </a:rPr>
            <a:t>右表の請求先一覧を編集するとリストが変更されます。</a:t>
          </a:r>
        </a:p>
      </xdr:txBody>
    </xdr:sp>
    <xdr:clientData/>
  </xdr:twoCellAnchor>
  <xdr:twoCellAnchor>
    <xdr:from xmlns:xdr="http://schemas.openxmlformats.org/drawingml/2006/spreadsheetDrawing">
      <xdr:col>0</xdr:col>
      <xdr:colOff>164465</xdr:colOff>
      <xdr:row>11</xdr:row>
      <xdr:rowOff>90805</xdr:rowOff>
    </xdr:from>
    <xdr:to xmlns:xdr="http://schemas.openxmlformats.org/drawingml/2006/spreadsheetDrawing">
      <xdr:col>3</xdr:col>
      <xdr:colOff>334010</xdr:colOff>
      <xdr:row>14</xdr:row>
      <xdr:rowOff>70485</xdr:rowOff>
    </xdr:to>
    <xdr:sp macro="" textlink="">
      <xdr:nvSpPr>
        <xdr:cNvPr id="5" name="図形 5"/>
        <xdr:cNvSpPr/>
      </xdr:nvSpPr>
      <xdr:spPr>
        <a:xfrm>
          <a:off x="164465" y="3091180"/>
          <a:ext cx="1569720" cy="808355"/>
        </a:xfrm>
        <a:prstGeom prst="wedgeRoundRectCallout">
          <a:avLst>
            <a:gd name="adj1" fmla="val 59791"/>
            <a:gd name="adj2" fmla="val 2540"/>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郵便番号、電話番号及び口座番号は、全角で入力するとバランスが良くなります。</a:t>
          </a:r>
        </a:p>
      </xdr:txBody>
    </xdr:sp>
    <xdr:clientData/>
  </xdr:twoCellAnchor>
  <xdr:twoCellAnchor>
    <xdr:from xmlns:xdr="http://schemas.openxmlformats.org/drawingml/2006/spreadsheetDrawing">
      <xdr:col>8</xdr:col>
      <xdr:colOff>332105</xdr:colOff>
      <xdr:row>32</xdr:row>
      <xdr:rowOff>19685</xdr:rowOff>
    </xdr:from>
    <xdr:to xmlns:xdr="http://schemas.openxmlformats.org/drawingml/2006/spreadsheetDrawing">
      <xdr:col>12</xdr:col>
      <xdr:colOff>368300</xdr:colOff>
      <xdr:row>33</xdr:row>
      <xdr:rowOff>187960</xdr:rowOff>
    </xdr:to>
    <xdr:sp macro="" textlink="">
      <xdr:nvSpPr>
        <xdr:cNvPr id="6" name="図形 6"/>
        <xdr:cNvSpPr/>
      </xdr:nvSpPr>
      <xdr:spPr>
        <a:xfrm>
          <a:off x="5427980" y="8811260"/>
          <a:ext cx="1969770" cy="482600"/>
        </a:xfrm>
        <a:prstGeom prst="wedgeRoundRectCallout">
          <a:avLst>
            <a:gd name="adj1" fmla="val -66868"/>
            <a:gd name="adj2" fmla="val 32446"/>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説明がありますが、請求月の前月を</a:t>
          </a:r>
          <a:r>
            <a:rPr kumimoji="1" lang="ja-JP" altLang="en-US" sz="1000">
              <a:solidFill>
                <a:srgbClr val="FF0000"/>
              </a:solidFill>
              <a:latin typeface="BIZ UDゴシック"/>
              <a:ea typeface="BIZ UDゴシック"/>
            </a:rPr>
            <a:t>必ず</a:t>
          </a:r>
          <a:r>
            <a:rPr kumimoji="1" lang="ja-JP" altLang="en-US" sz="1000">
              <a:solidFill>
                <a:sysClr val="windowText" lastClr="000000"/>
              </a:solidFill>
              <a:latin typeface="BIZ UDゴシック"/>
              <a:ea typeface="BIZ UDゴシック"/>
            </a:rPr>
            <a:t>入力します。</a:t>
          </a:r>
        </a:p>
      </xdr:txBody>
    </xdr:sp>
    <xdr:clientData/>
  </xdr:twoCellAnchor>
  <xdr:twoCellAnchor>
    <xdr:from xmlns:xdr="http://schemas.openxmlformats.org/drawingml/2006/spreadsheetDrawing">
      <xdr:col>15</xdr:col>
      <xdr:colOff>331470</xdr:colOff>
      <xdr:row>39</xdr:row>
      <xdr:rowOff>88265</xdr:rowOff>
    </xdr:from>
    <xdr:to xmlns:xdr="http://schemas.openxmlformats.org/drawingml/2006/spreadsheetDrawing">
      <xdr:col>17</xdr:col>
      <xdr:colOff>691515</xdr:colOff>
      <xdr:row>40</xdr:row>
      <xdr:rowOff>207010</xdr:rowOff>
    </xdr:to>
    <xdr:sp macro="" textlink="">
      <xdr:nvSpPr>
        <xdr:cNvPr id="7" name="図形 7"/>
        <xdr:cNvSpPr/>
      </xdr:nvSpPr>
      <xdr:spPr>
        <a:xfrm>
          <a:off x="9180195" y="10622915"/>
          <a:ext cx="1541145" cy="404495"/>
        </a:xfrm>
        <a:prstGeom prst="wedgeRoundRectCallout">
          <a:avLst>
            <a:gd name="adj1" fmla="val -73827"/>
            <a:gd name="adj2" fmla="val 103387"/>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b="1">
              <a:solidFill>
                <a:sysClr val="windowText" lastClr="000000"/>
              </a:solidFill>
              <a:latin typeface="BIZ UDゴシック"/>
              <a:ea typeface="BIZ UDゴシック"/>
            </a:rPr>
            <a:t>必ず守ってください。</a:t>
          </a:r>
        </a:p>
      </xdr:txBody>
    </xdr:sp>
    <xdr:clientData/>
  </xdr:twoCellAnchor>
  <xdr:twoCellAnchor>
    <xdr:from xmlns:xdr="http://schemas.openxmlformats.org/drawingml/2006/spreadsheetDrawing">
      <xdr:col>5</xdr:col>
      <xdr:colOff>11430</xdr:colOff>
      <xdr:row>47</xdr:row>
      <xdr:rowOff>191135</xdr:rowOff>
    </xdr:from>
    <xdr:to xmlns:xdr="http://schemas.openxmlformats.org/drawingml/2006/spreadsheetDrawing">
      <xdr:col>6</xdr:col>
      <xdr:colOff>686435</xdr:colOff>
      <xdr:row>50</xdr:row>
      <xdr:rowOff>140335</xdr:rowOff>
    </xdr:to>
    <xdr:sp macro="" textlink="">
      <xdr:nvSpPr>
        <xdr:cNvPr id="8" name="図形 8"/>
        <xdr:cNvSpPr/>
      </xdr:nvSpPr>
      <xdr:spPr>
        <a:xfrm>
          <a:off x="2240280" y="13126085"/>
          <a:ext cx="1503680" cy="835025"/>
        </a:xfrm>
        <a:prstGeom prst="wedgeRoundRectCallout">
          <a:avLst>
            <a:gd name="adj1" fmla="val -54657"/>
            <a:gd name="adj2" fmla="val -88464"/>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リストから１又は２を選択すると予防支援又はｹｱﾏﾈｼﾞﾒﾝﾄが表示されます。</a:t>
          </a:r>
        </a:p>
      </xdr:txBody>
    </xdr:sp>
    <xdr:clientData/>
  </xdr:twoCellAnchor>
  <xdr:twoCellAnchor>
    <xdr:from xmlns:xdr="http://schemas.openxmlformats.org/drawingml/2006/spreadsheetDrawing">
      <xdr:col>6</xdr:col>
      <xdr:colOff>810260</xdr:colOff>
      <xdr:row>50</xdr:row>
      <xdr:rowOff>245745</xdr:rowOff>
    </xdr:from>
    <xdr:to xmlns:xdr="http://schemas.openxmlformats.org/drawingml/2006/spreadsheetDrawing">
      <xdr:col>9</xdr:col>
      <xdr:colOff>56515</xdr:colOff>
      <xdr:row>54</xdr:row>
      <xdr:rowOff>38100</xdr:rowOff>
    </xdr:to>
    <xdr:sp macro="" textlink="">
      <xdr:nvSpPr>
        <xdr:cNvPr id="9" name="図形 9"/>
        <xdr:cNvSpPr/>
      </xdr:nvSpPr>
      <xdr:spPr>
        <a:xfrm>
          <a:off x="3867785" y="14066520"/>
          <a:ext cx="1703705" cy="973455"/>
        </a:xfrm>
        <a:prstGeom prst="roundRect">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左記の入力に基づき自動計算します。</a:t>
          </a:r>
          <a:endParaRPr kumimoji="1" lang="en-US" altLang="ja-JP" sz="1000">
            <a:solidFill>
              <a:sysClr val="windowText" lastClr="000000"/>
            </a:solidFill>
            <a:latin typeface="BIZ UDゴシック"/>
            <a:ea typeface="BIZ UDゴシック"/>
          </a:endParaRPr>
        </a:p>
        <a:p>
          <a:r>
            <a:rPr kumimoji="1" lang="ja-JP" altLang="en-US" sz="1000">
              <a:solidFill>
                <a:sysClr val="windowText" lastClr="000000"/>
              </a:solidFill>
              <a:latin typeface="BIZ UDゴシック"/>
              <a:ea typeface="BIZ UDゴシック"/>
            </a:rPr>
            <a:t>ここに記載されるのは、処遇改善加算に関係なく基本額となります。</a:t>
          </a:r>
        </a:p>
      </xdr:txBody>
    </xdr:sp>
    <xdr:clientData/>
  </xdr:twoCellAnchor>
  <xdr:twoCellAnchor>
    <xdr:from xmlns:xdr="http://schemas.openxmlformats.org/drawingml/2006/spreadsheetDrawing">
      <xdr:col>14</xdr:col>
      <xdr:colOff>189865</xdr:colOff>
      <xdr:row>55</xdr:row>
      <xdr:rowOff>248920</xdr:rowOff>
    </xdr:from>
    <xdr:to xmlns:xdr="http://schemas.openxmlformats.org/drawingml/2006/spreadsheetDrawing">
      <xdr:col>17</xdr:col>
      <xdr:colOff>188595</xdr:colOff>
      <xdr:row>57</xdr:row>
      <xdr:rowOff>140970</xdr:rowOff>
    </xdr:to>
    <xdr:sp macro="" textlink="">
      <xdr:nvSpPr>
        <xdr:cNvPr id="10" name="図形 10"/>
        <xdr:cNvSpPr/>
      </xdr:nvSpPr>
      <xdr:spPr>
        <a:xfrm>
          <a:off x="8467090" y="15546070"/>
          <a:ext cx="1751330" cy="482600"/>
        </a:xfrm>
        <a:prstGeom prst="wedgeRoundRectCallout">
          <a:avLst>
            <a:gd name="adj1" fmla="val 47393"/>
            <a:gd name="adj2" fmla="val -116504"/>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月途中の契約及びサービス開始の場合に入力します。</a:t>
          </a:r>
        </a:p>
      </xdr:txBody>
    </xdr:sp>
    <xdr:clientData/>
  </xdr:twoCellAnchor>
  <xdr:twoCellAnchor>
    <xdr:from xmlns:xdr="http://schemas.openxmlformats.org/drawingml/2006/spreadsheetDrawing">
      <xdr:col>0</xdr:col>
      <xdr:colOff>266700</xdr:colOff>
      <xdr:row>20</xdr:row>
      <xdr:rowOff>153035</xdr:rowOff>
    </xdr:from>
    <xdr:to xmlns:xdr="http://schemas.openxmlformats.org/drawingml/2006/spreadsheetDrawing">
      <xdr:col>3</xdr:col>
      <xdr:colOff>464185</xdr:colOff>
      <xdr:row>21</xdr:row>
      <xdr:rowOff>237490</xdr:rowOff>
    </xdr:to>
    <xdr:sp macro="" textlink="">
      <xdr:nvSpPr>
        <xdr:cNvPr id="11" name="図形 11"/>
        <xdr:cNvSpPr/>
      </xdr:nvSpPr>
      <xdr:spPr>
        <a:xfrm>
          <a:off x="266700" y="5639435"/>
          <a:ext cx="1597660" cy="360680"/>
        </a:xfrm>
        <a:prstGeom prst="wedgeRoundRectCallout">
          <a:avLst>
            <a:gd name="adj1" fmla="val 54367"/>
            <a:gd name="adj2" fmla="val -110844"/>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リストから選択します。</a:t>
          </a:r>
        </a:p>
      </xdr:txBody>
    </xdr:sp>
    <xdr:clientData/>
  </xdr:twoCellAnchor>
  <xdr:twoCellAnchor>
    <xdr:from xmlns:xdr="http://schemas.openxmlformats.org/drawingml/2006/spreadsheetDrawing">
      <xdr:col>10</xdr:col>
      <xdr:colOff>342265</xdr:colOff>
      <xdr:row>23</xdr:row>
      <xdr:rowOff>26035</xdr:rowOff>
    </xdr:from>
    <xdr:to xmlns:xdr="http://schemas.openxmlformats.org/drawingml/2006/spreadsheetDrawing">
      <xdr:col>17</xdr:col>
      <xdr:colOff>304800</xdr:colOff>
      <xdr:row>25</xdr:row>
      <xdr:rowOff>137795</xdr:rowOff>
    </xdr:to>
    <xdr:sp macro="" textlink="">
      <xdr:nvSpPr>
        <xdr:cNvPr id="12" name="図形 6"/>
        <xdr:cNvSpPr/>
      </xdr:nvSpPr>
      <xdr:spPr>
        <a:xfrm>
          <a:off x="6276340" y="6341110"/>
          <a:ext cx="4058285" cy="664210"/>
        </a:xfrm>
        <a:prstGeom prst="wedgeRoundRectCallout">
          <a:avLst>
            <a:gd name="adj1" fmla="val -76944"/>
            <a:gd name="adj2" fmla="val 92925"/>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b="1">
              <a:solidFill>
                <a:sysClr val="windowText" lastClr="000000"/>
              </a:solidFill>
              <a:latin typeface="BIZ UDゴシック"/>
              <a:ea typeface="BIZ UDゴシック"/>
            </a:rPr>
            <a:t>処遇改善加算を算定する場合は「有」、算定しない場合は「無」を入力。提出先の包括支援センターが処遇改善加算を算定するかどうか確認の上、入力してください。</a:t>
          </a:r>
        </a:p>
      </xdr:txBody>
    </xdr:sp>
    <xdr:clientData/>
  </xdr:twoCellAnchor>
  <xdr:twoCellAnchor>
    <xdr:from xmlns:xdr="http://schemas.openxmlformats.org/drawingml/2006/spreadsheetDrawing">
      <xdr:col>9</xdr:col>
      <xdr:colOff>266700</xdr:colOff>
      <xdr:row>26</xdr:row>
      <xdr:rowOff>142875</xdr:rowOff>
    </xdr:from>
    <xdr:to xmlns:xdr="http://schemas.openxmlformats.org/drawingml/2006/spreadsheetDrawing">
      <xdr:col>15</xdr:col>
      <xdr:colOff>409575</xdr:colOff>
      <xdr:row>28</xdr:row>
      <xdr:rowOff>235585</xdr:rowOff>
    </xdr:to>
    <xdr:sp macro="" textlink="">
      <xdr:nvSpPr>
        <xdr:cNvPr id="13" name="図形 6"/>
        <xdr:cNvSpPr/>
      </xdr:nvSpPr>
      <xdr:spPr>
        <a:xfrm>
          <a:off x="5781675" y="7286625"/>
          <a:ext cx="3476625" cy="635635"/>
        </a:xfrm>
        <a:prstGeom prst="wedgeRoundRectCallout">
          <a:avLst>
            <a:gd name="adj1" fmla="val -65108"/>
            <a:gd name="adj2" fmla="val 3462"/>
            <a:gd name="adj3" fmla="val 16667"/>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b="1">
              <a:solidFill>
                <a:sysClr val="windowText" lastClr="000000"/>
              </a:solidFill>
              <a:latin typeface="BIZ UDゴシック"/>
              <a:ea typeface="BIZ UDゴシック"/>
            </a:rPr>
            <a:t>基本は「６」月で、変更は不要です。</a:t>
          </a:r>
          <a:endParaRPr kumimoji="1" lang="en-US" altLang="ja-JP" sz="1000" b="1">
            <a:solidFill>
              <a:sysClr val="windowText" lastClr="000000"/>
            </a:solidFill>
            <a:latin typeface="BIZ UDゴシック"/>
            <a:ea typeface="BIZ UDゴシック"/>
          </a:endParaRPr>
        </a:p>
        <a:p>
          <a:r>
            <a:rPr kumimoji="1" lang="ja-JP" altLang="en-US" sz="1000" b="1">
              <a:solidFill>
                <a:sysClr val="windowText" lastClr="000000"/>
              </a:solidFill>
              <a:latin typeface="BIZ UDゴシック"/>
              <a:ea typeface="BIZ UDゴシック"/>
            </a:rPr>
            <a:t>当初処遇改善加算がなく７月以降のタイミングで算定開始の場合、７月以降の開始利用月に変更してください。</a:t>
          </a:r>
          <a:endParaRPr kumimoji="1" lang="en-US" altLang="ja-JP" sz="1000" b="1">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11</xdr:col>
      <xdr:colOff>58420</xdr:colOff>
      <xdr:row>47</xdr:row>
      <xdr:rowOff>18415</xdr:rowOff>
    </xdr:from>
    <xdr:to xmlns:xdr="http://schemas.openxmlformats.org/drawingml/2006/spreadsheetDrawing">
      <xdr:col>17</xdr:col>
      <xdr:colOff>9525</xdr:colOff>
      <xdr:row>48</xdr:row>
      <xdr:rowOff>267335</xdr:rowOff>
    </xdr:to>
    <xdr:sp macro="" textlink="">
      <xdr:nvSpPr>
        <xdr:cNvPr id="14" name="右中かっこ 13"/>
        <xdr:cNvSpPr/>
      </xdr:nvSpPr>
      <xdr:spPr>
        <a:xfrm rot="5400000" flipV="1">
          <a:off x="6411595" y="12953365"/>
          <a:ext cx="3627755" cy="54419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238125</xdr:colOff>
      <xdr:row>48</xdr:row>
      <xdr:rowOff>283845</xdr:rowOff>
    </xdr:from>
    <xdr:to xmlns:xdr="http://schemas.openxmlformats.org/drawingml/2006/spreadsheetDrawing">
      <xdr:col>18</xdr:col>
      <xdr:colOff>714375</xdr:colOff>
      <xdr:row>53</xdr:row>
      <xdr:rowOff>171450</xdr:rowOff>
    </xdr:to>
    <xdr:sp macro="" textlink="">
      <xdr:nvSpPr>
        <xdr:cNvPr id="15" name="図形 9"/>
        <xdr:cNvSpPr/>
      </xdr:nvSpPr>
      <xdr:spPr>
        <a:xfrm>
          <a:off x="6591300" y="13514070"/>
          <a:ext cx="4962525" cy="1363980"/>
        </a:xfrm>
        <a:prstGeom prst="roundRect">
          <a:avLst/>
        </a:prstGeom>
        <a:solidFill>
          <a:srgbClr val="FFA6A6"/>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anchor="ctr"/>
        <a:lstStyle/>
        <a:p>
          <a:r>
            <a:rPr kumimoji="1" lang="ja-JP" altLang="en-US" sz="1000">
              <a:solidFill>
                <a:sysClr val="windowText" lastClr="000000"/>
              </a:solidFill>
              <a:latin typeface="BIZ UDゴシック"/>
              <a:ea typeface="BIZ UDゴシック"/>
            </a:rPr>
            <a:t>上記及び左記のここまでの入力内容（処遇改善加算の有無・開始月、利用月・業務種別・基本単位など）に基づき自動計算します。手入力は不要です。</a:t>
          </a:r>
          <a:endParaRPr kumimoji="1" lang="en-US" altLang="ja-JP" sz="1000">
            <a:solidFill>
              <a:sysClr val="windowText" lastClr="000000"/>
            </a:solidFill>
            <a:latin typeface="BIZ UDゴシック"/>
            <a:ea typeface="BIZ UDゴシック"/>
          </a:endParaRPr>
        </a:p>
        <a:p>
          <a:r>
            <a:rPr kumimoji="1" lang="ja-JP" altLang="en-US" sz="1000">
              <a:solidFill>
                <a:sysClr val="windowText" lastClr="000000"/>
              </a:solidFill>
              <a:latin typeface="BIZ UDゴシック"/>
              <a:ea typeface="BIZ UDゴシック"/>
            </a:rPr>
            <a:t>被保険者ごとの処遇改善加算額は、</a:t>
          </a:r>
          <a:r>
            <a:rPr kumimoji="1" lang="en-US" altLang="ja-JP" sz="1000" b="1">
              <a:solidFill>
                <a:sysClr val="windowText" lastClr="000000"/>
              </a:solidFill>
              <a:latin typeface="BIZ UDゴシック"/>
              <a:ea typeface="BIZ UDゴシック"/>
            </a:rPr>
            <a:t>『</a:t>
          </a:r>
          <a:r>
            <a:rPr kumimoji="1" lang="ja-JP" altLang="en-US" sz="1000" b="1">
              <a:solidFill>
                <a:sysClr val="windowText" lastClr="000000"/>
              </a:solidFill>
              <a:latin typeface="BIZ UDゴシック"/>
              <a:ea typeface="BIZ UDゴシック"/>
            </a:rPr>
            <a:t>（基本単位（基本＋初回＋委託連携）＋処遇改善加算単位）</a:t>
          </a:r>
          <a:r>
            <a:rPr kumimoji="1" lang="en-US" altLang="ja-JP" sz="1000" b="1">
              <a:solidFill>
                <a:sysClr val="windowText" lastClr="000000"/>
              </a:solidFill>
              <a:latin typeface="BIZ UDゴシック"/>
              <a:ea typeface="BIZ UDゴシック"/>
            </a:rPr>
            <a:t>×10.21</a:t>
          </a:r>
          <a:r>
            <a:rPr kumimoji="1" lang="ja-JP" altLang="en-US" sz="1000" b="1">
              <a:solidFill>
                <a:sysClr val="windowText" lastClr="000000"/>
              </a:solidFill>
              <a:latin typeface="BIZ UDゴシック"/>
              <a:ea typeface="BIZ UDゴシック"/>
            </a:rPr>
            <a:t>（小数点以下切捨）</a:t>
          </a:r>
          <a:r>
            <a:rPr kumimoji="1" lang="en-US" altLang="ja-JP" sz="1000" b="1">
              <a:solidFill>
                <a:sysClr val="windowText" lastClr="000000"/>
              </a:solidFill>
              <a:latin typeface="BIZ UDゴシック"/>
              <a:ea typeface="BIZ UDゴシック"/>
            </a:rPr>
            <a:t>』</a:t>
          </a:r>
          <a:r>
            <a:rPr kumimoji="1" lang="ja-JP" altLang="en-US" sz="1000">
              <a:solidFill>
                <a:sysClr val="windowText" lastClr="000000"/>
              </a:solidFill>
              <a:latin typeface="BIZ UDゴシック"/>
              <a:ea typeface="BIZ UDゴシック"/>
            </a:rPr>
            <a:t>から、</a:t>
          </a:r>
          <a:r>
            <a:rPr kumimoji="1" lang="en-US" altLang="ja-JP" sz="1000" b="1">
              <a:solidFill>
                <a:sysClr val="windowText" lastClr="000000"/>
              </a:solidFill>
              <a:latin typeface="BIZ UDゴシック"/>
              <a:ea typeface="BIZ UDゴシック"/>
            </a:rPr>
            <a:t>『</a:t>
          </a:r>
          <a:r>
            <a:rPr kumimoji="1" lang="ja-JP" altLang="en-US" sz="1000" b="1">
              <a:solidFill>
                <a:sysClr val="windowText" lastClr="000000"/>
              </a:solidFill>
              <a:latin typeface="BIZ UDゴシック"/>
              <a:ea typeface="BIZ UDゴシック"/>
            </a:rPr>
            <a:t>（基本</a:t>
          </a:r>
          <a:r>
            <a:rPr kumimoji="1" lang="en-US" altLang="ja-JP" sz="1000" b="1">
              <a:solidFill>
                <a:sysClr val="windowText" lastClr="000000"/>
              </a:solidFill>
              <a:latin typeface="BIZ UDゴシック"/>
              <a:ea typeface="BIZ UDゴシック"/>
            </a:rPr>
            <a:t>×10.21</a:t>
          </a:r>
          <a:r>
            <a:rPr kumimoji="1" lang="ja-JP" altLang="en-US" sz="1000" b="1">
              <a:solidFill>
                <a:sysClr val="windowText" lastClr="000000"/>
              </a:solidFill>
              <a:latin typeface="BIZ UDゴシック"/>
              <a:ea typeface="BIZ UDゴシック"/>
            </a:rPr>
            <a:t>（端数切捨）＋（初回</a:t>
          </a:r>
          <a:r>
            <a:rPr kumimoji="1" lang="en-US" altLang="ja-JP" sz="1000" b="1">
              <a:solidFill>
                <a:sysClr val="windowText" lastClr="000000"/>
              </a:solidFill>
              <a:latin typeface="BIZ UDゴシック"/>
              <a:ea typeface="BIZ UDゴシック"/>
            </a:rPr>
            <a:t>×10.21</a:t>
          </a:r>
          <a:r>
            <a:rPr kumimoji="1" lang="ja-JP" altLang="en-US" sz="1000" b="1">
              <a:solidFill>
                <a:sysClr val="windowText" lastClr="000000"/>
              </a:solidFill>
              <a:latin typeface="BIZ UDゴシック"/>
              <a:ea typeface="BIZ UDゴシック"/>
            </a:rPr>
            <a:t>（端数切捨）＋（委託連携</a:t>
          </a:r>
          <a:r>
            <a:rPr kumimoji="1" lang="en-US" altLang="ja-JP" sz="1000" b="1">
              <a:solidFill>
                <a:sysClr val="windowText" lastClr="000000"/>
              </a:solidFill>
              <a:latin typeface="BIZ UDゴシック"/>
              <a:ea typeface="BIZ UDゴシック"/>
            </a:rPr>
            <a:t>×10.21</a:t>
          </a:r>
          <a:r>
            <a:rPr kumimoji="1" lang="ja-JP" altLang="en-US" sz="1000" b="1">
              <a:solidFill>
                <a:sysClr val="windowText" lastClr="000000"/>
              </a:solidFill>
              <a:latin typeface="BIZ UDゴシック"/>
              <a:ea typeface="BIZ UDゴシック"/>
            </a:rPr>
            <a:t>（端数切捨））</a:t>
          </a:r>
          <a:r>
            <a:rPr kumimoji="1" lang="en-US" altLang="ja-JP" sz="1000" b="1">
              <a:solidFill>
                <a:sysClr val="windowText" lastClr="000000"/>
              </a:solidFill>
              <a:latin typeface="BIZ UDゴシック"/>
              <a:ea typeface="BIZ UDゴシック"/>
            </a:rPr>
            <a:t>』</a:t>
          </a:r>
          <a:r>
            <a:rPr kumimoji="1" lang="ja-JP" altLang="en-US" sz="1000" b="0">
              <a:solidFill>
                <a:sysClr val="windowText" lastClr="000000"/>
              </a:solidFill>
              <a:latin typeface="BIZ UDゴシック"/>
              <a:ea typeface="BIZ UDゴシック"/>
            </a:rPr>
            <a:t>を引いて求められた金額が記載されています。</a:t>
          </a:r>
          <a:endParaRPr kumimoji="1" lang="en-US" altLang="ja-JP" sz="1000" b="0">
            <a:solidFill>
              <a:sysClr val="windowText" lastClr="000000"/>
            </a:solidFill>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U220"/>
  <sheetViews>
    <sheetView tabSelected="1" view="pageBreakPreview" zoomScaleSheetLayoutView="100" workbookViewId="0">
      <selection activeCell="G5" sqref="G5:H5"/>
    </sheetView>
  </sheetViews>
  <sheetFormatPr defaultColWidth="14.25" defaultRowHeight="22.5" customHeight="1"/>
  <cols>
    <col min="1" max="2" width="7" customWidth="1"/>
    <col min="3" max="3" width="4.375" customWidth="1"/>
    <col min="4" max="4" width="6.625" customWidth="1"/>
    <col min="5" max="5" width="4.25" customWidth="1"/>
    <col min="6" max="6" width="10.875" customWidth="1"/>
    <col min="7" max="8" width="13.375" customWidth="1"/>
    <col min="9" max="9" width="5.5" bestFit="1" customWidth="1"/>
    <col min="10" max="10" width="5.5" style="1" bestFit="1" customWidth="1"/>
    <col min="11" max="11" width="5.5" customWidth="1"/>
    <col min="12" max="12" width="8.875" customWidth="1"/>
    <col min="13" max="13" width="7.5" bestFit="1" customWidth="1"/>
    <col min="14" max="14" width="8.875" customWidth="1"/>
    <col min="15" max="15" width="7.5" bestFit="1" customWidth="1"/>
    <col min="16" max="16" width="8.5" bestFit="1" customWidth="1"/>
    <col min="17" max="17" width="7" bestFit="1" customWidth="1"/>
    <col min="18" max="18" width="10.625" style="1" customWidth="1"/>
    <col min="19" max="19" width="10.625" style="2" customWidth="1"/>
    <col min="20" max="20" width="26.875" style="3" hidden="1" customWidth="1"/>
    <col min="21" max="21" width="19.875" style="3" hidden="1" customWidth="1"/>
    <col min="22" max="22" width="16.875" style="3" hidden="1" customWidth="1"/>
    <col min="23" max="26" width="8.75" style="3" hidden="1" customWidth="1"/>
    <col min="27" max="28" width="11.625" style="3" hidden="1" customWidth="1"/>
    <col min="29" max="30" width="10.5" style="3" hidden="1" customWidth="1"/>
    <col min="31" max="31" width="21.625" style="3" hidden="1" customWidth="1"/>
    <col min="32" max="32" width="11.75" style="3" hidden="1" customWidth="1"/>
    <col min="33" max="34" width="11.75" hidden="1" customWidth="1"/>
    <col min="35" max="35" width="14.25" hidden="1" customWidth="1"/>
    <col min="36" max="36" width="23.75" hidden="1" customWidth="1"/>
    <col min="37" max="39" width="14.25" hidden="1" customWidth="1"/>
    <col min="40" max="40" width="13.125" hidden="1" customWidth="1"/>
    <col min="41" max="41" width="11.625" hidden="1" customWidth="1"/>
    <col min="42" max="42" width="17.125" hidden="1" customWidth="1"/>
    <col min="43" max="43" width="16.875" hidden="1" customWidth="1"/>
    <col min="44" max="44" width="20.125" hidden="1" customWidth="1"/>
    <col min="45" max="45" width="13.125" style="4" hidden="1" customWidth="1"/>
    <col min="46" max="46" width="18.375" style="4" hidden="1" customWidth="1"/>
    <col min="47" max="58" width="14.25" hidden="1" customWidth="1"/>
  </cols>
  <sheetData>
    <row r="1" spans="1:46" s="0" customFormat="1" ht="20.25" customHeight="1">
      <c r="A1" s="5" t="s">
        <v>54</v>
      </c>
      <c r="B1" s="5"/>
      <c r="C1" s="5"/>
      <c r="D1" s="5"/>
      <c r="E1" s="5"/>
      <c r="F1" s="5"/>
      <c r="G1" s="5"/>
      <c r="H1" s="5"/>
      <c r="I1" s="5"/>
      <c r="J1" s="5"/>
      <c r="K1" s="5"/>
      <c r="L1" s="5"/>
      <c r="M1" s="5"/>
      <c r="N1" s="5"/>
      <c r="O1" s="5"/>
      <c r="P1" s="5"/>
      <c r="Q1" s="5"/>
      <c r="R1" s="5"/>
      <c r="S1" s="147"/>
      <c r="T1" s="154" t="s">
        <v>152</v>
      </c>
      <c r="W1" s="147"/>
      <c r="X1" s="147"/>
      <c r="Y1" s="147"/>
      <c r="Z1" s="147"/>
      <c r="AA1" s="147"/>
      <c r="AB1" s="147"/>
      <c r="AC1" s="147"/>
      <c r="AD1" s="147"/>
      <c r="AE1" s="147"/>
      <c r="AF1" s="147"/>
    </row>
    <row r="2" spans="1:46" s="0" customFormat="1" ht="20.25" customHeight="1">
      <c r="A2" s="5"/>
      <c r="B2" s="5"/>
      <c r="C2" s="5"/>
      <c r="D2" s="5"/>
      <c r="E2" s="5"/>
      <c r="F2" s="5"/>
      <c r="G2" s="5"/>
      <c r="H2" s="5"/>
      <c r="I2" s="5"/>
      <c r="J2" s="117"/>
      <c r="K2" s="5"/>
      <c r="L2" s="5"/>
      <c r="M2" s="5"/>
      <c r="N2" s="5"/>
      <c r="O2" s="5"/>
      <c r="P2" s="5"/>
      <c r="Q2" s="5"/>
      <c r="R2" s="5"/>
      <c r="S2" s="147"/>
      <c r="T2" s="155" t="s">
        <v>131</v>
      </c>
      <c r="U2" s="155" t="s">
        <v>132</v>
      </c>
      <c r="V2" s="166" t="s">
        <v>64</v>
      </c>
      <c r="W2" s="147"/>
      <c r="X2" s="147"/>
      <c r="Y2" s="147"/>
      <c r="Z2" s="147"/>
      <c r="AA2" s="147"/>
      <c r="AB2" s="147"/>
      <c r="AC2" s="147"/>
      <c r="AD2" s="147"/>
      <c r="AE2" s="147"/>
      <c r="AF2" s="147"/>
      <c r="AQ2" s="154" t="s">
        <v>152</v>
      </c>
    </row>
    <row r="3" spans="1:46" s="0" customFormat="1" ht="21.75" customHeight="1">
      <c r="A3" s="0" t="s">
        <v>62</v>
      </c>
      <c r="J3" s="118"/>
      <c r="S3" s="147"/>
      <c r="T3" s="156" t="s">
        <v>133</v>
      </c>
      <c r="U3" s="160"/>
      <c r="V3" s="167" t="s">
        <v>209</v>
      </c>
      <c r="W3" s="147"/>
      <c r="X3" s="147"/>
      <c r="Y3" s="147"/>
      <c r="Z3" s="147"/>
      <c r="AA3" s="147"/>
      <c r="AB3" s="147"/>
      <c r="AC3" s="147"/>
      <c r="AD3" s="147"/>
      <c r="AE3" s="147"/>
      <c r="AF3" s="147"/>
      <c r="AQ3" s="155" t="s">
        <v>131</v>
      </c>
      <c r="AR3" s="155" t="s">
        <v>132</v>
      </c>
      <c r="AS3" s="166" t="s">
        <v>64</v>
      </c>
    </row>
    <row r="4" spans="1:46" s="0" customFormat="1" ht="21.75" customHeight="1">
      <c r="A4" s="6" t="s">
        <v>110</v>
      </c>
      <c r="B4" s="6"/>
      <c r="C4" s="6"/>
      <c r="D4" s="6"/>
      <c r="E4" s="6"/>
      <c r="F4" s="6"/>
      <c r="G4" s="6" t="s">
        <v>109</v>
      </c>
      <c r="H4" s="6"/>
      <c r="I4" s="6" t="s">
        <v>119</v>
      </c>
      <c r="J4" s="6"/>
      <c r="K4" s="6"/>
      <c r="L4" s="6"/>
      <c r="M4" s="6"/>
      <c r="N4" s="6"/>
      <c r="O4" s="6"/>
      <c r="P4" s="6"/>
      <c r="Q4" s="6"/>
      <c r="R4" s="23" t="s">
        <v>130</v>
      </c>
      <c r="S4" s="148"/>
      <c r="T4" s="156" t="s">
        <v>67</v>
      </c>
      <c r="U4" s="161" t="s">
        <v>140</v>
      </c>
      <c r="V4" s="155" t="s">
        <v>210</v>
      </c>
      <c r="W4" s="147"/>
      <c r="X4" s="147"/>
      <c r="Y4" s="147"/>
      <c r="Z4" s="147"/>
      <c r="AA4" s="147"/>
      <c r="AB4" s="147"/>
      <c r="AC4" s="147"/>
      <c r="AD4" s="147"/>
      <c r="AE4" s="147"/>
      <c r="AF4" s="147"/>
      <c r="AQ4" s="156" t="s">
        <v>133</v>
      </c>
      <c r="AR4" s="160"/>
      <c r="AS4" s="167" t="s">
        <v>187</v>
      </c>
    </row>
    <row r="5" spans="1:46" s="0" customFormat="1" ht="21.75" customHeight="1">
      <c r="A5" s="7" t="s">
        <v>34</v>
      </c>
      <c r="B5" s="29"/>
      <c r="C5" s="29"/>
      <c r="D5" s="49"/>
      <c r="E5" s="65" t="s">
        <v>96</v>
      </c>
      <c r="F5" s="65"/>
      <c r="G5" s="83"/>
      <c r="H5" s="96"/>
      <c r="I5" s="105" t="s">
        <v>181</v>
      </c>
      <c r="J5" s="105"/>
      <c r="K5" s="105"/>
      <c r="L5" s="105"/>
      <c r="M5" s="105"/>
      <c r="N5" s="105"/>
      <c r="O5" s="105"/>
      <c r="P5" s="105"/>
      <c r="Q5" s="105"/>
      <c r="R5" s="138" t="s">
        <v>124</v>
      </c>
      <c r="S5" s="149"/>
      <c r="T5" s="156" t="s">
        <v>115</v>
      </c>
      <c r="U5" s="161" t="s">
        <v>129</v>
      </c>
      <c r="V5" s="155" t="s">
        <v>16</v>
      </c>
      <c r="W5" s="147"/>
      <c r="X5" s="147"/>
      <c r="Y5" s="147"/>
      <c r="Z5" s="147"/>
      <c r="AA5" s="147"/>
      <c r="AB5" s="147"/>
      <c r="AC5" s="147"/>
      <c r="AD5" s="147"/>
      <c r="AE5" s="147"/>
      <c r="AF5" s="147"/>
      <c r="AQ5" s="156" t="s">
        <v>67</v>
      </c>
      <c r="AR5" s="161" t="s">
        <v>140</v>
      </c>
      <c r="AS5" s="155" t="s">
        <v>6</v>
      </c>
    </row>
    <row r="6" spans="1:46" s="0" customFormat="1" ht="21.75" customHeight="1">
      <c r="A6" s="8"/>
      <c r="B6" s="30"/>
      <c r="C6" s="30"/>
      <c r="D6" s="50"/>
      <c r="E6" s="65" t="s">
        <v>66</v>
      </c>
      <c r="F6" s="65"/>
      <c r="G6" s="83"/>
      <c r="H6" s="96"/>
      <c r="I6" s="106" t="s">
        <v>49</v>
      </c>
      <c r="J6" s="106"/>
      <c r="K6" s="106"/>
      <c r="L6" s="106"/>
      <c r="M6" s="106"/>
      <c r="N6" s="106"/>
      <c r="O6" s="106"/>
      <c r="P6" s="106"/>
      <c r="Q6" s="106"/>
      <c r="R6" s="139"/>
      <c r="S6" s="150"/>
      <c r="T6" s="156" t="s">
        <v>134</v>
      </c>
      <c r="U6" s="161" t="s">
        <v>69</v>
      </c>
      <c r="V6" s="155" t="s">
        <v>211</v>
      </c>
      <c r="W6" s="147"/>
      <c r="X6" s="147"/>
      <c r="Y6" s="147"/>
      <c r="Z6" s="147"/>
      <c r="AA6" s="147"/>
      <c r="AB6" s="147"/>
      <c r="AC6" s="147"/>
      <c r="AD6" s="147"/>
      <c r="AE6" s="147"/>
      <c r="AF6" s="147"/>
      <c r="AQ6" s="156" t="s">
        <v>115</v>
      </c>
      <c r="AR6" s="161" t="s">
        <v>129</v>
      </c>
      <c r="AS6" s="155" t="s">
        <v>146</v>
      </c>
    </row>
    <row r="7" spans="1:46" s="0" customFormat="1" ht="21.75" customHeight="1">
      <c r="A7" s="7" t="s">
        <v>29</v>
      </c>
      <c r="B7" s="29"/>
      <c r="C7" s="29"/>
      <c r="D7" s="49"/>
      <c r="E7" s="65" t="s">
        <v>97</v>
      </c>
      <c r="F7" s="65"/>
      <c r="G7" s="84"/>
      <c r="H7" s="97"/>
      <c r="I7" s="107" t="s">
        <v>46</v>
      </c>
      <c r="J7" s="107"/>
      <c r="K7" s="107"/>
      <c r="L7" s="107"/>
      <c r="M7" s="107"/>
      <c r="N7" s="107"/>
      <c r="O7" s="107"/>
      <c r="P7" s="107"/>
      <c r="Q7" s="107"/>
      <c r="R7" s="138" t="s">
        <v>125</v>
      </c>
      <c r="S7" s="149"/>
      <c r="T7" s="157" t="s">
        <v>135</v>
      </c>
      <c r="U7" s="161" t="s">
        <v>141</v>
      </c>
      <c r="V7" s="155" t="s">
        <v>212</v>
      </c>
      <c r="W7" s="147"/>
      <c r="X7" s="147"/>
      <c r="Y7" s="147"/>
      <c r="Z7" s="147"/>
      <c r="AA7" s="147"/>
      <c r="AB7" s="147"/>
      <c r="AC7" s="147"/>
      <c r="AD7" s="147"/>
      <c r="AE7" s="147"/>
      <c r="AF7" s="147"/>
      <c r="AQ7" s="156" t="s">
        <v>134</v>
      </c>
      <c r="AR7" s="161" t="s">
        <v>69</v>
      </c>
      <c r="AS7" s="155" t="s">
        <v>147</v>
      </c>
    </row>
    <row r="8" spans="1:46" s="0" customFormat="1" ht="21.75" customHeight="1">
      <c r="A8" s="9"/>
      <c r="B8" s="31"/>
      <c r="C8" s="31"/>
      <c r="D8" s="51"/>
      <c r="E8" s="65" t="s">
        <v>0</v>
      </c>
      <c r="F8" s="65"/>
      <c r="G8" s="84"/>
      <c r="H8" s="97"/>
      <c r="I8" s="107"/>
      <c r="J8" s="107"/>
      <c r="K8" s="107"/>
      <c r="L8" s="107"/>
      <c r="M8" s="107"/>
      <c r="N8" s="107"/>
      <c r="O8" s="107"/>
      <c r="P8" s="107"/>
      <c r="Q8" s="107"/>
      <c r="R8" s="140"/>
      <c r="S8" s="151"/>
      <c r="T8" s="157" t="s">
        <v>136</v>
      </c>
      <c r="U8" s="161" t="s">
        <v>142</v>
      </c>
      <c r="V8" s="155" t="s">
        <v>213</v>
      </c>
      <c r="W8" s="147"/>
      <c r="X8" s="147"/>
      <c r="Y8" s="147"/>
      <c r="Z8" s="147"/>
      <c r="AA8" s="147"/>
      <c r="AB8" s="147"/>
      <c r="AC8" s="147"/>
      <c r="AD8" s="147"/>
      <c r="AE8" s="147"/>
      <c r="AF8" s="147"/>
      <c r="AQ8" s="156" t="s">
        <v>135</v>
      </c>
      <c r="AR8" s="161" t="s">
        <v>141</v>
      </c>
      <c r="AS8" s="155" t="s">
        <v>61</v>
      </c>
    </row>
    <row r="9" spans="1:46" s="0" customFormat="1" ht="21.75" customHeight="1">
      <c r="A9" s="9"/>
      <c r="B9" s="31"/>
      <c r="C9" s="31"/>
      <c r="D9" s="51"/>
      <c r="E9" s="65" t="s">
        <v>91</v>
      </c>
      <c r="F9" s="65"/>
      <c r="G9" s="84"/>
      <c r="H9" s="97"/>
      <c r="I9" s="107"/>
      <c r="J9" s="107"/>
      <c r="K9" s="107"/>
      <c r="L9" s="107"/>
      <c r="M9" s="107"/>
      <c r="N9" s="107"/>
      <c r="O9" s="107"/>
      <c r="P9" s="107"/>
      <c r="Q9" s="107"/>
      <c r="R9" s="140"/>
      <c r="S9" s="151"/>
      <c r="T9" s="157" t="s">
        <v>137</v>
      </c>
      <c r="U9" s="161" t="s">
        <v>144</v>
      </c>
      <c r="V9" s="155" t="s">
        <v>214</v>
      </c>
      <c r="W9" s="147"/>
      <c r="X9" s="147"/>
      <c r="Y9" s="147"/>
      <c r="Z9" s="147"/>
      <c r="AA9" s="147"/>
      <c r="AB9" s="147"/>
      <c r="AC9" s="147"/>
      <c r="AD9" s="147"/>
      <c r="AE9" s="147"/>
      <c r="AF9" s="147"/>
      <c r="AQ9" s="156" t="s">
        <v>136</v>
      </c>
      <c r="AR9" s="161" t="s">
        <v>142</v>
      </c>
      <c r="AS9" s="155" t="s">
        <v>18</v>
      </c>
    </row>
    <row r="10" spans="1:46" s="0" customFormat="1" ht="21.75" customHeight="1">
      <c r="A10" s="9"/>
      <c r="B10" s="31"/>
      <c r="C10" s="31"/>
      <c r="D10" s="51"/>
      <c r="E10" s="65" t="s">
        <v>99</v>
      </c>
      <c r="F10" s="65"/>
      <c r="G10" s="84"/>
      <c r="H10" s="97"/>
      <c r="I10" s="107"/>
      <c r="J10" s="107"/>
      <c r="K10" s="107"/>
      <c r="L10" s="107"/>
      <c r="M10" s="107"/>
      <c r="N10" s="107"/>
      <c r="O10" s="107"/>
      <c r="P10" s="107"/>
      <c r="Q10" s="107"/>
      <c r="R10" s="140"/>
      <c r="S10" s="151"/>
      <c r="T10" s="157" t="s">
        <v>139</v>
      </c>
      <c r="U10" s="161" t="s">
        <v>145</v>
      </c>
      <c r="V10" s="155" t="s">
        <v>194</v>
      </c>
      <c r="W10" s="147"/>
      <c r="X10" s="147"/>
      <c r="Y10" s="147"/>
      <c r="Z10" s="147"/>
      <c r="AA10" s="147"/>
      <c r="AB10" s="147"/>
      <c r="AC10" s="147"/>
      <c r="AD10" s="147"/>
      <c r="AE10" s="147"/>
      <c r="AF10" s="147"/>
      <c r="AQ10" s="156" t="s">
        <v>137</v>
      </c>
      <c r="AR10" s="161" t="s">
        <v>144</v>
      </c>
      <c r="AS10" s="155" t="s">
        <v>148</v>
      </c>
    </row>
    <row r="11" spans="1:46" s="0" customFormat="1" ht="21.75" customHeight="1">
      <c r="A11" s="9"/>
      <c r="B11" s="31"/>
      <c r="C11" s="31"/>
      <c r="D11" s="51"/>
      <c r="E11" s="65" t="s">
        <v>8</v>
      </c>
      <c r="F11" s="65"/>
      <c r="G11" s="84"/>
      <c r="H11" s="97"/>
      <c r="I11" s="107"/>
      <c r="J11" s="107"/>
      <c r="K11" s="107"/>
      <c r="L11" s="107"/>
      <c r="M11" s="107"/>
      <c r="N11" s="107"/>
      <c r="O11" s="107"/>
      <c r="P11" s="107"/>
      <c r="Q11" s="107"/>
      <c r="R11" s="140"/>
      <c r="S11" s="151"/>
      <c r="T11" s="147"/>
      <c r="U11" s="147"/>
      <c r="V11" s="147"/>
      <c r="W11" s="147"/>
      <c r="X11" s="147"/>
      <c r="Y11" s="147"/>
      <c r="Z11" s="147"/>
      <c r="AA11" s="174" t="s">
        <v>207</v>
      </c>
      <c r="AB11" s="174" t="s">
        <v>207</v>
      </c>
      <c r="AC11" s="174" t="s">
        <v>207</v>
      </c>
      <c r="AD11" s="174" t="s">
        <v>207</v>
      </c>
      <c r="AE11" s="174" t="s">
        <v>65</v>
      </c>
      <c r="AF11" s="180" t="s">
        <v>197</v>
      </c>
      <c r="AG11" s="188"/>
      <c r="AH11" s="174" t="s">
        <v>206</v>
      </c>
      <c r="AQ11" s="156" t="s">
        <v>139</v>
      </c>
      <c r="AR11" s="161" t="s">
        <v>145</v>
      </c>
      <c r="AS11" s="155" t="s">
        <v>150</v>
      </c>
    </row>
    <row r="12" spans="1:46" s="0" customFormat="1" ht="21.75" customHeight="1">
      <c r="A12" s="9"/>
      <c r="B12" s="31"/>
      <c r="C12" s="31"/>
      <c r="D12" s="51"/>
      <c r="E12" s="65" t="s">
        <v>100</v>
      </c>
      <c r="F12" s="65"/>
      <c r="G12" s="84"/>
      <c r="H12" s="97"/>
      <c r="I12" s="107" t="s">
        <v>182</v>
      </c>
      <c r="J12" s="107"/>
      <c r="K12" s="107"/>
      <c r="L12" s="107"/>
      <c r="M12" s="107"/>
      <c r="N12" s="107"/>
      <c r="O12" s="107"/>
      <c r="P12" s="107"/>
      <c r="Q12" s="107"/>
      <c r="R12" s="140"/>
      <c r="S12" s="151"/>
      <c r="T12" s="147"/>
      <c r="U12" s="147"/>
      <c r="V12" s="147"/>
      <c r="W12" s="147"/>
      <c r="X12" s="147"/>
      <c r="Y12" s="147"/>
      <c r="Z12" s="147"/>
      <c r="AA12" s="82" t="str">
        <f>TEXT(AB12&amp;AC12,"@")</f>
        <v>1予防支援</v>
      </c>
      <c r="AB12" s="82">
        <v>1</v>
      </c>
      <c r="AC12" s="175" t="s">
        <v>65</v>
      </c>
      <c r="AD12" s="82" t="str">
        <f>IF(COUNTIF($AB$44:$AB$143,AA12)&gt;=1,"●","")</f>
        <v/>
      </c>
      <c r="AE12" s="82" t="s">
        <v>75</v>
      </c>
      <c r="AF12" s="181" t="str">
        <f>IF(AD12="","",VLOOKUP(AA12,$AB$44:$AF$143,5,FALSE))</f>
        <v/>
      </c>
      <c r="AG12" s="148"/>
      <c r="AH12" s="194" t="str">
        <f>TEXT(AF12,"ggge年m月")</f>
        <v/>
      </c>
    </row>
    <row r="13" spans="1:46" s="0" customFormat="1" ht="21.75" customHeight="1">
      <c r="A13" s="8"/>
      <c r="B13" s="30"/>
      <c r="C13" s="30"/>
      <c r="D13" s="50"/>
      <c r="E13" s="65" t="s">
        <v>86</v>
      </c>
      <c r="F13" s="65"/>
      <c r="G13" s="84"/>
      <c r="H13" s="97"/>
      <c r="I13" s="107"/>
      <c r="J13" s="107"/>
      <c r="K13" s="107"/>
      <c r="L13" s="107"/>
      <c r="M13" s="107"/>
      <c r="N13" s="107"/>
      <c r="O13" s="107"/>
      <c r="P13" s="107"/>
      <c r="Q13" s="107"/>
      <c r="R13" s="139"/>
      <c r="S13" s="150"/>
      <c r="T13" s="147"/>
      <c r="U13" s="147"/>
      <c r="V13" s="147"/>
      <c r="W13" s="147"/>
      <c r="X13" s="147"/>
      <c r="Y13" s="147"/>
      <c r="Z13" s="147"/>
      <c r="AA13" s="82" t="str">
        <f>TEXT(AB13&amp;AC13,"@")</f>
        <v>2予防支援</v>
      </c>
      <c r="AB13" s="82">
        <v>2</v>
      </c>
      <c r="AC13" s="175" t="s">
        <v>65</v>
      </c>
      <c r="AD13" s="82" t="str">
        <f>IF(COUNTIF($AB$44:$AB$143,AA13)&gt;=1,"●","")</f>
        <v/>
      </c>
      <c r="AE13" s="82" t="s">
        <v>195</v>
      </c>
      <c r="AF13" s="181" t="str">
        <f>IF(AD13="","",VLOOKUP(AA13,$AB$44:$AF$143,5,FALSE))</f>
        <v/>
      </c>
      <c r="AG13" s="148"/>
      <c r="AH13" s="194" t="str">
        <f>TEXT(AF13,"ggge年m月")</f>
        <v/>
      </c>
    </row>
    <row r="14" spans="1:46" s="0" customFormat="1" ht="21.75" customHeight="1">
      <c r="A14" s="10" t="s">
        <v>120</v>
      </c>
      <c r="B14" s="32"/>
      <c r="C14" s="32"/>
      <c r="D14" s="52"/>
      <c r="E14" s="65" t="s">
        <v>121</v>
      </c>
      <c r="F14" s="65"/>
      <c r="G14" s="84"/>
      <c r="H14" s="97"/>
      <c r="I14" s="107" t="s">
        <v>128</v>
      </c>
      <c r="J14" s="107"/>
      <c r="K14" s="107"/>
      <c r="L14" s="107"/>
      <c r="M14" s="107"/>
      <c r="N14" s="107"/>
      <c r="O14" s="107"/>
      <c r="P14" s="107"/>
      <c r="Q14" s="107"/>
      <c r="R14" s="138" t="s">
        <v>125</v>
      </c>
      <c r="S14" s="149"/>
      <c r="T14" s="147"/>
      <c r="U14" s="147"/>
      <c r="V14" s="147"/>
      <c r="W14" s="147"/>
      <c r="X14" s="147"/>
      <c r="Y14" s="147"/>
      <c r="Z14" s="147"/>
      <c r="AA14" s="82" t="str">
        <f>TEXT(AB14&amp;AC14,"@")</f>
        <v>3予防支援</v>
      </c>
      <c r="AB14" s="82">
        <v>3</v>
      </c>
      <c r="AC14" s="175" t="s">
        <v>65</v>
      </c>
      <c r="AD14" s="82" t="str">
        <f>IF(COUNTIF($AB$44:$AB$143,AA14)&gt;=1,"●","")</f>
        <v/>
      </c>
      <c r="AE14" s="82" t="s">
        <v>208</v>
      </c>
      <c r="AF14" s="181" t="str">
        <f>IF(AD14="","",VLOOKUP(AA14,$AB$44:$AF$143,5,FALSE))</f>
        <v/>
      </c>
      <c r="AG14" s="148"/>
      <c r="AH14" s="194" t="str">
        <f>TEXT(AF14,"ggge年m月")</f>
        <v/>
      </c>
    </row>
    <row r="15" spans="1:46" s="0" customFormat="1" ht="21.75" customHeight="1">
      <c r="A15" s="11"/>
      <c r="B15" s="33"/>
      <c r="C15" s="33"/>
      <c r="D15" s="53"/>
      <c r="E15" s="65" t="s">
        <v>94</v>
      </c>
      <c r="F15" s="65"/>
      <c r="G15" s="84"/>
      <c r="H15" s="97"/>
      <c r="I15" s="107"/>
      <c r="J15" s="107"/>
      <c r="K15" s="107"/>
      <c r="L15" s="107"/>
      <c r="M15" s="107"/>
      <c r="N15" s="107"/>
      <c r="O15" s="107"/>
      <c r="P15" s="107"/>
      <c r="Q15" s="107"/>
      <c r="R15" s="140"/>
      <c r="S15" s="151"/>
      <c r="T15" s="147"/>
      <c r="U15" s="147"/>
      <c r="V15" s="147"/>
      <c r="W15" s="147"/>
      <c r="X15" s="147"/>
      <c r="Y15" s="147"/>
      <c r="Z15" s="147"/>
      <c r="AA15" s="174" t="s">
        <v>207</v>
      </c>
      <c r="AB15" s="174" t="s">
        <v>207</v>
      </c>
      <c r="AC15" s="174" t="s">
        <v>207</v>
      </c>
      <c r="AD15" s="174" t="s">
        <v>207</v>
      </c>
      <c r="AE15" s="174" t="s">
        <v>205</v>
      </c>
      <c r="AF15" s="180" t="s">
        <v>197</v>
      </c>
      <c r="AG15" s="188"/>
      <c r="AH15" s="174" t="s">
        <v>206</v>
      </c>
    </row>
    <row r="16" spans="1:46" s="0" customFormat="1" ht="21.75" customHeight="1">
      <c r="A16" s="11"/>
      <c r="B16" s="33"/>
      <c r="C16" s="33"/>
      <c r="D16" s="53"/>
      <c r="E16" s="65" t="s">
        <v>122</v>
      </c>
      <c r="F16" s="65"/>
      <c r="G16" s="84"/>
      <c r="H16" s="97"/>
      <c r="I16" s="107"/>
      <c r="J16" s="107"/>
      <c r="K16" s="107"/>
      <c r="L16" s="107"/>
      <c r="M16" s="107"/>
      <c r="N16" s="107"/>
      <c r="O16" s="107"/>
      <c r="P16" s="107"/>
      <c r="Q16" s="107"/>
      <c r="R16" s="140"/>
      <c r="S16" s="151"/>
      <c r="T16" s="147"/>
      <c r="U16" s="147"/>
      <c r="V16" s="147"/>
      <c r="W16" s="147"/>
      <c r="X16" s="147"/>
      <c r="Y16" s="147"/>
      <c r="Z16" s="147"/>
      <c r="AA16" s="82" t="str">
        <f>TEXT(AB16&amp;AC16,"@")</f>
        <v>1ｹｱﾏﾈｼﾞﾒﾝﾄ</v>
      </c>
      <c r="AB16" s="82">
        <v>1</v>
      </c>
      <c r="AC16" s="175" t="s">
        <v>205</v>
      </c>
      <c r="AD16" s="82" t="str">
        <f>IF(COUNTIF($AB$44:$AB$143,AA16)&gt;=1,"●","")</f>
        <v/>
      </c>
      <c r="AE16" s="82" t="s">
        <v>75</v>
      </c>
      <c r="AF16" s="181" t="str">
        <f>IF(AD16="","",VLOOKUP(AA16,$AB$44:$AF$143,5,FALSE))</f>
        <v/>
      </c>
      <c r="AG16" s="148"/>
      <c r="AH16" s="194" t="str">
        <f>TEXT(AF16,"ggge年m月")</f>
        <v/>
      </c>
      <c r="AI16" s="147"/>
      <c r="AJ16" s="147"/>
      <c r="AK16" s="203"/>
    </row>
    <row r="17" spans="1:46" ht="21.75" customHeight="1">
      <c r="A17" s="12"/>
      <c r="B17" s="34"/>
      <c r="C17" s="34"/>
      <c r="D17" s="54"/>
      <c r="E17" s="65" t="s">
        <v>94</v>
      </c>
      <c r="F17" s="65"/>
      <c r="G17" s="84"/>
      <c r="H17" s="97"/>
      <c r="I17" s="107"/>
      <c r="J17" s="107"/>
      <c r="K17" s="107"/>
      <c r="L17" s="107"/>
      <c r="M17" s="107"/>
      <c r="N17" s="107"/>
      <c r="O17" s="107"/>
      <c r="P17" s="107"/>
      <c r="Q17" s="107"/>
      <c r="R17" s="139"/>
      <c r="S17" s="150"/>
      <c r="AA17" s="82" t="str">
        <f>TEXT(AB17&amp;AC17,"@")</f>
        <v>2ｹｱﾏﾈｼﾞﾒﾝﾄ</v>
      </c>
      <c r="AB17" s="82">
        <v>2</v>
      </c>
      <c r="AC17" s="175" t="s">
        <v>205</v>
      </c>
      <c r="AD17" s="82" t="str">
        <f>IF(COUNTIF($AB$44:$AB$143,AA17)&gt;=1,"●","")</f>
        <v/>
      </c>
      <c r="AE17" s="82" t="s">
        <v>195</v>
      </c>
      <c r="AF17" s="181" t="str">
        <f>IF(AD17="","",VLOOKUP(AA17,$AB$44:$AF$143,5,FALSE))</f>
        <v/>
      </c>
      <c r="AG17" s="148"/>
      <c r="AH17" s="194" t="str">
        <f>TEXT(AF17,"ggge年m月")</f>
        <v/>
      </c>
      <c r="AK17" s="204"/>
      <c r="AL17" s="209"/>
    </row>
    <row r="18" spans="1:46" ht="21.75" customHeight="1">
      <c r="A18" s="7" t="s">
        <v>103</v>
      </c>
      <c r="B18" s="29"/>
      <c r="C18" s="29"/>
      <c r="D18" s="49"/>
      <c r="E18" s="65" t="s">
        <v>104</v>
      </c>
      <c r="F18" s="65"/>
      <c r="G18" s="84"/>
      <c r="H18" s="97"/>
      <c r="I18" s="107" t="s">
        <v>149</v>
      </c>
      <c r="J18" s="107"/>
      <c r="K18" s="107"/>
      <c r="L18" s="107"/>
      <c r="M18" s="107"/>
      <c r="N18" s="107"/>
      <c r="O18" s="107"/>
      <c r="P18" s="107"/>
      <c r="Q18" s="107"/>
      <c r="R18" s="141" t="s">
        <v>126</v>
      </c>
      <c r="S18" s="149"/>
      <c r="AA18" s="82" t="str">
        <f>TEXT(AB18&amp;AC18,"@")</f>
        <v>3ｹｱﾏﾈｼﾞﾒﾝﾄ</v>
      </c>
      <c r="AB18" s="82">
        <v>3</v>
      </c>
      <c r="AC18" s="175" t="s">
        <v>205</v>
      </c>
      <c r="AD18" s="82" t="str">
        <f>IF(COUNTIF($AB$44:$AB$143,AA18)&gt;=1,"●","")</f>
        <v/>
      </c>
      <c r="AE18" s="82" t="s">
        <v>208</v>
      </c>
      <c r="AF18" s="181" t="str">
        <f>IF(AD18="","",VLOOKUP(AA18,$AB$44:$AF$143,5,FALSE))</f>
        <v/>
      </c>
      <c r="AG18" s="148"/>
      <c r="AH18" s="194" t="str">
        <f>TEXT(AF18,"ggge年m月")</f>
        <v/>
      </c>
      <c r="AK18" s="204"/>
      <c r="AL18" s="209"/>
    </row>
    <row r="19" spans="1:46" ht="21.75" customHeight="1">
      <c r="A19" s="9"/>
      <c r="B19" s="31"/>
      <c r="C19" s="31"/>
      <c r="D19" s="51"/>
      <c r="E19" s="65" t="s">
        <v>105</v>
      </c>
      <c r="F19" s="65"/>
      <c r="G19" s="84"/>
      <c r="H19" s="97"/>
      <c r="I19" s="107"/>
      <c r="J19" s="107"/>
      <c r="K19" s="107"/>
      <c r="L19" s="107"/>
      <c r="M19" s="107"/>
      <c r="N19" s="107"/>
      <c r="O19" s="107"/>
      <c r="P19" s="107"/>
      <c r="Q19" s="107"/>
      <c r="R19" s="140"/>
      <c r="S19" s="151"/>
    </row>
    <row r="20" spans="1:46" ht="21.75" customHeight="1">
      <c r="A20" s="9"/>
      <c r="B20" s="31"/>
      <c r="C20" s="31"/>
      <c r="D20" s="51"/>
      <c r="E20" s="65" t="s">
        <v>106</v>
      </c>
      <c r="F20" s="65"/>
      <c r="G20" s="84"/>
      <c r="H20" s="97"/>
      <c r="I20" s="107"/>
      <c r="J20" s="107"/>
      <c r="K20" s="107"/>
      <c r="L20" s="107"/>
      <c r="M20" s="107"/>
      <c r="N20" s="107"/>
      <c r="O20" s="107"/>
      <c r="P20" s="107"/>
      <c r="Q20" s="107"/>
      <c r="R20" s="140"/>
      <c r="S20" s="151"/>
    </row>
    <row r="21" spans="1:46" ht="21.75" customHeight="1">
      <c r="A21" s="9"/>
      <c r="B21" s="31"/>
      <c r="C21" s="31"/>
      <c r="D21" s="51"/>
      <c r="E21" s="65" t="s">
        <v>26</v>
      </c>
      <c r="F21" s="65"/>
      <c r="G21" s="85"/>
      <c r="H21" s="98"/>
      <c r="I21" s="107"/>
      <c r="J21" s="107"/>
      <c r="K21" s="107"/>
      <c r="L21" s="107"/>
      <c r="M21" s="107"/>
      <c r="N21" s="107"/>
      <c r="O21" s="107"/>
      <c r="P21" s="107"/>
      <c r="Q21" s="107"/>
      <c r="R21" s="140"/>
      <c r="S21" s="151"/>
    </row>
    <row r="22" spans="1:46" ht="21.75" customHeight="1">
      <c r="A22" s="9"/>
      <c r="B22" s="31"/>
      <c r="C22" s="31"/>
      <c r="D22" s="51"/>
      <c r="E22" s="65" t="s">
        <v>85</v>
      </c>
      <c r="F22" s="65"/>
      <c r="G22" s="84"/>
      <c r="H22" s="97"/>
      <c r="I22" s="107"/>
      <c r="J22" s="107"/>
      <c r="K22" s="107"/>
      <c r="L22" s="107"/>
      <c r="M22" s="107"/>
      <c r="N22" s="107"/>
      <c r="O22" s="107"/>
      <c r="P22" s="107"/>
      <c r="Q22" s="107"/>
      <c r="R22" s="140"/>
      <c r="S22" s="151"/>
      <c r="AF22" s="182"/>
      <c r="AG22" s="148"/>
      <c r="AH22" s="82" t="s">
        <v>56</v>
      </c>
      <c r="AI22" s="82" t="s">
        <v>42</v>
      </c>
      <c r="AJ22" s="82" t="s">
        <v>191</v>
      </c>
      <c r="AK22" s="201" t="s">
        <v>192</v>
      </c>
      <c r="AL22" s="197"/>
    </row>
    <row r="23" spans="1:46" ht="21.75" customHeight="1">
      <c r="A23" s="8"/>
      <c r="B23" s="30"/>
      <c r="C23" s="30"/>
      <c r="D23" s="50"/>
      <c r="E23" s="65" t="s">
        <v>107</v>
      </c>
      <c r="F23" s="65"/>
      <c r="G23" s="84"/>
      <c r="H23" s="97"/>
      <c r="I23" s="107"/>
      <c r="J23" s="107"/>
      <c r="K23" s="107"/>
      <c r="L23" s="107"/>
      <c r="M23" s="107"/>
      <c r="N23" s="107"/>
      <c r="O23" s="107"/>
      <c r="P23" s="107"/>
      <c r="Q23" s="107"/>
      <c r="R23" s="139"/>
      <c r="S23" s="150"/>
      <c r="U23" s="162">
        <f>H26</f>
        <v>10.210000000000001</v>
      </c>
      <c r="V23" s="168" t="s">
        <v>201</v>
      </c>
      <c r="AF23" s="182" t="s">
        <v>123</v>
      </c>
      <c r="AG23" s="148"/>
      <c r="AH23" s="82">
        <f>G28</f>
        <v>2026</v>
      </c>
      <c r="AI23" s="197">
        <f>H28</f>
        <v>0</v>
      </c>
      <c r="AJ23" s="197">
        <v>1</v>
      </c>
      <c r="AK23" s="205">
        <f>DATE(AH23,AI23,AJ23)</f>
        <v>45992</v>
      </c>
      <c r="AL23" s="194" t="str">
        <f>TEXT(AK23,"ggge年m月")</f>
        <v>令和7年12月</v>
      </c>
    </row>
    <row r="24" spans="1:46" ht="21.75" customHeight="1">
      <c r="A24" s="10" t="s">
        <v>102</v>
      </c>
      <c r="B24" s="32"/>
      <c r="C24" s="32"/>
      <c r="D24" s="52"/>
      <c r="E24" s="65" t="s">
        <v>47</v>
      </c>
      <c r="F24" s="65"/>
      <c r="G24" s="86">
        <v>442</v>
      </c>
      <c r="H24" s="99">
        <v>10.210000000000001</v>
      </c>
      <c r="I24" s="108" t="s">
        <v>25</v>
      </c>
      <c r="J24" s="108"/>
      <c r="K24" s="108"/>
      <c r="L24" s="108"/>
      <c r="M24" s="108"/>
      <c r="N24" s="108"/>
      <c r="O24" s="108"/>
      <c r="P24" s="108"/>
      <c r="Q24" s="108"/>
      <c r="R24" s="138" t="s">
        <v>125</v>
      </c>
      <c r="S24" s="149"/>
      <c r="U24" s="82">
        <f>ROUNDDOWN(G24*H24,0)</f>
        <v>4512</v>
      </c>
      <c r="V24" s="168" t="s">
        <v>201</v>
      </c>
      <c r="AF24" s="182" t="s">
        <v>190</v>
      </c>
      <c r="AG24" s="148"/>
      <c r="AH24" s="82">
        <v>2026</v>
      </c>
      <c r="AI24" s="197">
        <f>AI23-1</f>
        <v>-1</v>
      </c>
      <c r="AJ24" s="197">
        <v>1</v>
      </c>
      <c r="AK24" s="205">
        <f>DATE(AH24,AI24,AJ24)</f>
        <v>45962</v>
      </c>
      <c r="AL24" s="194" t="str">
        <f>TEXT(AK24,"ggge年m月")</f>
        <v>令和7年11月</v>
      </c>
    </row>
    <row r="25" spans="1:46" ht="21.75" customHeight="1">
      <c r="A25" s="13" t="s">
        <v>41</v>
      </c>
      <c r="B25" s="35"/>
      <c r="C25" s="35"/>
      <c r="D25" s="55"/>
      <c r="E25" s="65" t="s">
        <v>24</v>
      </c>
      <c r="F25" s="65"/>
      <c r="G25" s="86">
        <v>300</v>
      </c>
      <c r="H25" s="99">
        <v>10.210000000000001</v>
      </c>
      <c r="I25" s="109"/>
      <c r="J25" s="109"/>
      <c r="K25" s="109"/>
      <c r="L25" s="109"/>
      <c r="M25" s="109"/>
      <c r="N25" s="109"/>
      <c r="O25" s="109"/>
      <c r="P25" s="109"/>
      <c r="Q25" s="109"/>
      <c r="R25" s="140"/>
      <c r="S25" s="151"/>
      <c r="U25" s="82">
        <f>ROUNDDOWN(G25*H25,0)</f>
        <v>3063</v>
      </c>
      <c r="V25" s="168" t="s">
        <v>201</v>
      </c>
      <c r="AN25" s="42"/>
      <c r="AO25" s="42"/>
      <c r="AP25" s="42"/>
      <c r="AQ25" s="42"/>
      <c r="AR25" s="42"/>
      <c r="AS25" s="42"/>
      <c r="AT25" s="42"/>
    </row>
    <row r="26" spans="1:46" ht="21.75" customHeight="1">
      <c r="A26" s="14"/>
      <c r="B26" s="36"/>
      <c r="C26" s="36"/>
      <c r="D26" s="56"/>
      <c r="E26" s="65" t="s">
        <v>15</v>
      </c>
      <c r="F26" s="65"/>
      <c r="G26" s="86">
        <v>300</v>
      </c>
      <c r="H26" s="99">
        <v>10.210000000000001</v>
      </c>
      <c r="I26" s="109"/>
      <c r="J26" s="109"/>
      <c r="K26" s="109"/>
      <c r="L26" s="109"/>
      <c r="M26" s="109"/>
      <c r="N26" s="109"/>
      <c r="O26" s="109"/>
      <c r="P26" s="109"/>
      <c r="Q26" s="109"/>
      <c r="R26" s="140"/>
      <c r="S26" s="151"/>
      <c r="U26" s="82">
        <f>ROUNDDOWN(G26*H26,0)</f>
        <v>3063</v>
      </c>
      <c r="V26" s="168" t="s">
        <v>201</v>
      </c>
      <c r="AF26" s="182" t="s">
        <v>159</v>
      </c>
      <c r="AG26" s="189"/>
      <c r="AH26" s="189"/>
      <c r="AI26" s="148"/>
      <c r="AJ26" s="199" t="s">
        <v>111</v>
      </c>
      <c r="AK26" s="182" t="s">
        <v>199</v>
      </c>
      <c r="AL26" s="189"/>
      <c r="AM26" s="148"/>
      <c r="AN26" s="210" t="s">
        <v>169</v>
      </c>
      <c r="AO26" s="210" t="s">
        <v>218</v>
      </c>
      <c r="AP26" s="210" t="s">
        <v>164</v>
      </c>
      <c r="AQ26" s="165" t="s">
        <v>222</v>
      </c>
      <c r="AR26" s="210" t="s">
        <v>227</v>
      </c>
      <c r="AS26" s="210" t="s">
        <v>158</v>
      </c>
      <c r="AT26" s="82"/>
    </row>
    <row r="27" spans="1:46" ht="21.75" customHeight="1">
      <c r="A27" s="15" t="s">
        <v>40</v>
      </c>
      <c r="B27" s="37"/>
      <c r="C27" s="37"/>
      <c r="D27" s="57"/>
      <c r="E27" s="66" t="s">
        <v>193</v>
      </c>
      <c r="F27" s="73"/>
      <c r="G27" s="87"/>
      <c r="H27" s="100"/>
      <c r="I27" s="110" t="s">
        <v>84</v>
      </c>
      <c r="J27" s="119"/>
      <c r="K27" s="119"/>
      <c r="L27" s="119"/>
      <c r="M27" s="119"/>
      <c r="N27" s="119"/>
      <c r="O27" s="119"/>
      <c r="P27" s="119"/>
      <c r="Q27" s="135"/>
      <c r="R27" s="142"/>
      <c r="S27" s="151"/>
      <c r="AF27" s="183" t="s">
        <v>13</v>
      </c>
      <c r="AG27" s="183"/>
      <c r="AH27" s="183"/>
      <c r="AI27" s="198"/>
      <c r="AJ27" s="200"/>
      <c r="AK27" s="82" t="s">
        <v>47</v>
      </c>
      <c r="AL27" s="82" t="s">
        <v>24</v>
      </c>
      <c r="AM27" s="82" t="s">
        <v>15</v>
      </c>
      <c r="AN27" s="211"/>
      <c r="AO27" s="211"/>
      <c r="AP27" s="211"/>
      <c r="AQ27" s="165" t="s">
        <v>48</v>
      </c>
      <c r="AR27" s="211"/>
      <c r="AS27" s="211"/>
      <c r="AT27" s="21" t="s">
        <v>228</v>
      </c>
    </row>
    <row r="28" spans="1:46" ht="21" customHeight="1">
      <c r="A28" s="16"/>
      <c r="B28" s="38"/>
      <c r="C28" s="38"/>
      <c r="D28" s="58"/>
      <c r="E28" s="66" t="s">
        <v>189</v>
      </c>
      <c r="F28" s="73"/>
      <c r="G28" s="88">
        <v>2026</v>
      </c>
      <c r="H28" s="101"/>
      <c r="I28" s="110" t="s">
        <v>95</v>
      </c>
      <c r="J28" s="119"/>
      <c r="K28" s="119"/>
      <c r="L28" s="119"/>
      <c r="M28" s="119"/>
      <c r="N28" s="119"/>
      <c r="O28" s="119"/>
      <c r="P28" s="119"/>
      <c r="Q28" s="135"/>
      <c r="R28" s="142"/>
      <c r="S28" s="151"/>
      <c r="T28" s="158"/>
      <c r="AF28" s="184" t="s">
        <v>90</v>
      </c>
      <c r="AG28" s="185"/>
      <c r="AH28" s="185"/>
      <c r="AI28" s="149"/>
      <c r="AJ28" s="201" t="str">
        <f>IF(AF12&lt;&gt;I33,"月遅れ（"&amp;AH12&amp;"）",I33)</f>
        <v/>
      </c>
      <c r="AK28" s="82">
        <f>SUMIFS(I47:I146,$D$47:$D$146,AF12,$F$47:$F$146,"予防支援")</f>
        <v>0</v>
      </c>
      <c r="AL28" s="82">
        <f>SUMIFS(J47:J146,$D$47:$D$146,AF12,$F$47:$F$146,"予防支援")</f>
        <v>0</v>
      </c>
      <c r="AM28" s="82">
        <f>SUMIFS(K47:K146,$D$47:$D$146,AF12,$F$47:$F$146,"予防支援")</f>
        <v>0</v>
      </c>
      <c r="AN28" s="212">
        <f t="shared" ref="AN28:AN33" si="0">AK28*$G$24+AL28*$G$25+AM28*$G$26</f>
        <v>0</v>
      </c>
      <c r="AO28" s="212">
        <f>SUMIFS($AO$44:$AO$143,$AF$44:$AF$143,AF12,$AH$44:$AH$143,AC12)</f>
        <v>0</v>
      </c>
      <c r="AP28" s="217" t="str">
        <f>IF($AF$12="","",IF($AF$12&gt;=$AK$23,"後","前"))</f>
        <v/>
      </c>
      <c r="AQ28" s="212">
        <f>SUMIFS($AP$44:$AP$143,$AF$44:$AF$143,AF12,$AH$44:$AH$143,AC12)</f>
        <v>0</v>
      </c>
      <c r="AR28" s="212">
        <f>SUMIFS($AQ$44:$AQ$143,$AF$44:$AF$143,AF12,$AH$44:$AH$143,AC12)</f>
        <v>0</v>
      </c>
      <c r="AS28" s="212">
        <f>SUMIFS($AR$44:$AR$143,$AF$44:$AF$143,AF12,$AH$44:$AH$143,AC12)</f>
        <v>0</v>
      </c>
      <c r="AT28" s="225">
        <f>SUMIFS($AS$44:$AS$143,$AF$44:$AF$143,AF12,$AH$44:$AH$143,AC12)</f>
        <v>0</v>
      </c>
    </row>
    <row r="29" spans="1:46" ht="21" customHeight="1">
      <c r="A29" s="17"/>
      <c r="B29" s="39"/>
      <c r="C29" s="39"/>
      <c r="D29" s="59"/>
      <c r="E29" s="65" t="s">
        <v>28</v>
      </c>
      <c r="F29" s="65"/>
      <c r="G29" s="89">
        <v>2.1000000000000001e-002</v>
      </c>
      <c r="H29" s="102"/>
      <c r="I29" s="111"/>
      <c r="J29" s="120"/>
      <c r="K29" s="120"/>
      <c r="L29" s="120"/>
      <c r="M29" s="120"/>
      <c r="N29" s="120"/>
      <c r="O29" s="120"/>
      <c r="P29" s="120"/>
      <c r="Q29" s="136"/>
      <c r="R29" s="143"/>
      <c r="S29" s="150"/>
      <c r="AF29" s="142"/>
      <c r="AG29" s="190"/>
      <c r="AH29" s="190"/>
      <c r="AI29" s="151"/>
      <c r="AJ29" s="165" t="str">
        <f>"月遅れ（"&amp;AH13&amp;"）"</f>
        <v>月遅れ（）</v>
      </c>
      <c r="AK29" s="82">
        <f>SUMIFS(I47:I146,$D$47:$D$146,AF13,$F$47:$F$146,"予防支援")</f>
        <v>0</v>
      </c>
      <c r="AL29" s="82">
        <f>SUMIFS(J47:J146,$D$47:$D$146,AF13,$F$47:$F$146,"予防支援")</f>
        <v>0</v>
      </c>
      <c r="AM29" s="82">
        <f>SUMIFS(K47:K146,$D$47:$D$146,AF13,$F$47:$F$146,"予防支援")</f>
        <v>0</v>
      </c>
      <c r="AN29" s="212">
        <f t="shared" si="0"/>
        <v>0</v>
      </c>
      <c r="AO29" s="212">
        <f>SUMIFS($AO$44:$AO$143,$AF$44:$AF$143,AF13,$AH$44:$AH$143,AC13)</f>
        <v>0</v>
      </c>
      <c r="AP29" s="217" t="str">
        <f>IF($AF$13="","",IF($AF$13&gt;=$AK$23,"後","前"))</f>
        <v/>
      </c>
      <c r="AQ29" s="212">
        <f>SUMIFS($AP$44:$AP$143,$AF$44:$AF$143,AF13,$AH$44:$AH$143,AC13)</f>
        <v>0</v>
      </c>
      <c r="AR29" s="212">
        <f>SUMIFS($AQ$44:$AQ$143,$AF$44:$AF$143,AF13,$AH$44:$AH$143,AC13)</f>
        <v>0</v>
      </c>
      <c r="AS29" s="212">
        <f>SUMIFS($AR$44:$AR$143,$AF$44:$AF$143,AF13,$AH$44:$AH$143,AC13)</f>
        <v>0</v>
      </c>
      <c r="AT29" s="225">
        <f>SUMIFS($AS$44:$AS$143,$AF$44:$AF$143,AF13,$AH$44:$AH$143,AC13)</f>
        <v>0</v>
      </c>
    </row>
    <row r="30" spans="1:46" ht="21" customHeight="1">
      <c r="A30" s="18"/>
      <c r="B30" s="18"/>
      <c r="C30" s="18"/>
      <c r="D30" s="18"/>
      <c r="E30" s="31"/>
      <c r="F30" s="31"/>
      <c r="G30" s="90"/>
      <c r="H30" s="103"/>
      <c r="R30" s="144"/>
      <c r="S30" s="3"/>
      <c r="AF30" s="143"/>
      <c r="AG30" s="191"/>
      <c r="AH30" s="191"/>
      <c r="AI30" s="150"/>
      <c r="AJ30" s="165" t="str">
        <f>"月遅れ（"&amp;AH14&amp;"）"</f>
        <v>月遅れ（）</v>
      </c>
      <c r="AK30" s="82">
        <f>SUMIFS(I47:I146,$D$47:$D$146,AF14,$F$47:$F$146,"予防支援")</f>
        <v>0</v>
      </c>
      <c r="AL30" s="82">
        <f>SUMIFS(J47:J146,$D$47:$D$146,AF14,$F$47:$F$146,"予防支援")</f>
        <v>0</v>
      </c>
      <c r="AM30" s="82">
        <f>SUMIFS(K47:K146,$D$47:$D$146,AF14,$F$47:$F$146,"予防支援")</f>
        <v>0</v>
      </c>
      <c r="AN30" s="212">
        <f t="shared" si="0"/>
        <v>0</v>
      </c>
      <c r="AO30" s="212">
        <f>SUMIFS($AO$44:$AO$143,$AF$44:$AF$143,AF14,$AH$44:$AH$143,AC14)</f>
        <v>0</v>
      </c>
      <c r="AP30" s="217" t="str">
        <f>IF($AF$14="","",IF($AF$14&gt;=$AK$23,"後","前"))</f>
        <v/>
      </c>
      <c r="AQ30" s="212">
        <f>SUMIFS($AP$44:$AP$143,$AF$44:$AF$143,AF14,$AH$44:$AH$143,AC14)</f>
        <v>0</v>
      </c>
      <c r="AR30" s="212">
        <f>SUMIFS($AQ$44:$AQ$143,$AF$44:$AF$143,AF14,$AH$44:$AH$143,AC14)</f>
        <v>0</v>
      </c>
      <c r="AS30" s="212">
        <f>SUMIFS($AR$44:$AR$143,$AF$44:$AF$143,AF14,$AH$44:$AH$143,AC14)</f>
        <v>0</v>
      </c>
      <c r="AT30" s="225">
        <f>SUMIFS($AS$44:$AS$143,$AF$44:$AF$143,AF14,$AH$44:$AH$143,AC14)</f>
        <v>0</v>
      </c>
    </row>
    <row r="31" spans="1:46" ht="22.5" customHeight="1">
      <c r="A31" t="s">
        <v>165</v>
      </c>
      <c r="R31" s="4"/>
      <c r="S31" s="3"/>
      <c r="AF31" s="184" t="s">
        <v>156</v>
      </c>
      <c r="AG31" s="185"/>
      <c r="AH31" s="185"/>
      <c r="AI31" s="149"/>
      <c r="AJ31" s="201" t="str">
        <f>IF(AF16&lt;&gt;I33,"月遅れ（"&amp;AH16&amp;"）",I33)</f>
        <v/>
      </c>
      <c r="AK31" s="82">
        <f>SUMIFS(I47:I146,$D$47:$D$146,AF16,$F$47:$F$146,"ｹｱﾏﾈｼﾞﾒﾝﾄ")</f>
        <v>0</v>
      </c>
      <c r="AL31" s="82">
        <f>SUMIFS(J47:J146,$D$47:$D$146,AF16,$F$47:$F$146,"ｹｱﾏﾈｼﾞﾒﾝﾄ")</f>
        <v>0</v>
      </c>
      <c r="AM31" s="82">
        <f>SUMIFS(K47:K146,$D$47:$D$146,AF16,$F$47:$F$146,"ｹｱﾏﾈｼﾞﾒﾝﾄ")</f>
        <v>0</v>
      </c>
      <c r="AN31" s="212">
        <f t="shared" si="0"/>
        <v>0</v>
      </c>
      <c r="AO31" s="212">
        <f>SUMIFS($AO$44:$AO$143,$AF$44:$AF$143,AF16,$AH$44:$AH$143,AC16)</f>
        <v>0</v>
      </c>
      <c r="AP31" s="217" t="str">
        <f>IF($AF$16="","",IF($AF$16&gt;=$AK$23,"後","前"))</f>
        <v/>
      </c>
      <c r="AQ31" s="212">
        <f>SUMIFS($AP$44:$AP$143,$AF$44:$AF$143,AF16,$AH$44:$AH$143,AC16)</f>
        <v>0</v>
      </c>
      <c r="AR31" s="212">
        <f>SUMIFS($AQ$44:$AQ$143,$AF$44:$AF$143,AF16,$AH$44:$AH$143,AC16)</f>
        <v>0</v>
      </c>
      <c r="AS31" s="212">
        <f>SUMIFS($AR$44:$AR$143,$AF$44:$AF$143,AF16,$AH$44:$AH$143,AC16)</f>
        <v>0</v>
      </c>
      <c r="AT31" s="225">
        <f>SUMIFS($AS$44:$AS$143,$AF$44:$AF$143,AF16,$AH$44:$AH$143,AC16)</f>
        <v>0</v>
      </c>
    </row>
    <row r="32" spans="1:46" ht="22.5" customHeight="1">
      <c r="A32" s="6" t="s">
        <v>110</v>
      </c>
      <c r="B32" s="6"/>
      <c r="C32" s="6"/>
      <c r="D32" s="6"/>
      <c r="E32" s="6"/>
      <c r="F32" s="6"/>
      <c r="G32" s="6" t="s">
        <v>109</v>
      </c>
      <c r="H32" s="6"/>
      <c r="I32" s="112" t="s">
        <v>167</v>
      </c>
      <c r="J32" s="112"/>
      <c r="K32" s="112"/>
      <c r="L32" s="23" t="s">
        <v>157</v>
      </c>
      <c r="M32" s="43"/>
      <c r="N32" s="43"/>
      <c r="O32" s="43"/>
      <c r="P32" s="43"/>
      <c r="Q32" s="43"/>
      <c r="R32" s="68"/>
      <c r="S32" s="3"/>
      <c r="AF32" s="142"/>
      <c r="AG32" s="190"/>
      <c r="AH32" s="190"/>
      <c r="AI32" s="151"/>
      <c r="AJ32" s="165" t="str">
        <f>"月遅れ（"&amp;AH17&amp;"）"</f>
        <v>月遅れ（）</v>
      </c>
      <c r="AK32" s="82">
        <f>SUMIFS(I47:I146,$D$47:$D$146,AF17,$F$47:$F$146,"ｹｱﾏﾈｼﾞﾒﾝﾄ")</f>
        <v>0</v>
      </c>
      <c r="AL32" s="82">
        <f>SUMIFS(J47:J146,$D$47:$D$146,AF17,$F$47:$F$146,"ｹｱﾏﾈｼﾞﾒﾝﾄ")</f>
        <v>0</v>
      </c>
      <c r="AM32" s="82">
        <f>SUMIFS(K47:K146,$D$47:$D$146,AF17,$F$47:$F$146,"ｹｱﾏﾈｼﾞﾒﾝﾄ")</f>
        <v>0</v>
      </c>
      <c r="AN32" s="212">
        <f t="shared" si="0"/>
        <v>0</v>
      </c>
      <c r="AO32" s="212">
        <f>SUMIFS($AO$44:$AO$143,$AF$44:$AF$143,AF17,$AH$44:$AH$143,AC17)</f>
        <v>0</v>
      </c>
      <c r="AP32" s="217" t="str">
        <f>IF($AF$17="","",IF($AF$17&gt;=$AK$23,"後","前"))</f>
        <v/>
      </c>
      <c r="AQ32" s="212">
        <f>SUMIFS($AP$44:$AP$143,$AF$44:$AF$143,AF17,$AH$44:$AH$143,AC17)</f>
        <v>0</v>
      </c>
      <c r="AR32" s="212">
        <f>SUMIFS($AQ$44:$AQ$143,$AF$44:$AF$143,AF17,$AH$44:$AH$143,AC17)</f>
        <v>0</v>
      </c>
      <c r="AS32" s="212">
        <f>SUMIFS($AR$44:$AR$143,$AF$44:$AF$143,AF17,$AH$44:$AH$143,AC17)</f>
        <v>0</v>
      </c>
      <c r="AT32" s="225">
        <f>SUMIFS($AS$44:$AS$143,$AF$44:$AF$143,AF17,$AH$44:$AH$143,AC17)</f>
        <v>0</v>
      </c>
    </row>
    <row r="33" spans="1:47" ht="24.75" customHeight="1">
      <c r="A33" s="19" t="s">
        <v>168</v>
      </c>
      <c r="B33" s="40"/>
      <c r="C33" s="40"/>
      <c r="D33" s="60"/>
      <c r="E33" s="24" t="s">
        <v>166</v>
      </c>
      <c r="F33" s="69"/>
      <c r="G33" s="91"/>
      <c r="H33" s="104"/>
      <c r="I33" s="113" t="str">
        <f>IF(G33="","",DATE(G33,G34,G35))</f>
        <v/>
      </c>
      <c r="J33" s="113"/>
      <c r="K33" s="113"/>
      <c r="L33" s="125" t="s">
        <v>38</v>
      </c>
      <c r="M33" s="125"/>
      <c r="N33" s="125"/>
      <c r="O33" s="125"/>
      <c r="P33" s="125"/>
      <c r="Q33" s="126"/>
      <c r="R33" s="126"/>
      <c r="S33" s="3"/>
      <c r="AF33" s="143"/>
      <c r="AG33" s="191"/>
      <c r="AH33" s="191"/>
      <c r="AI33" s="150"/>
      <c r="AJ33" s="165" t="str">
        <f>"月遅れ（"&amp;AH18&amp;"）"</f>
        <v>月遅れ（）</v>
      </c>
      <c r="AK33" s="82">
        <f>SUMIFS(I47:I146,$D$47:$D$146,AF18,$F$47:$F$146,"ｹｱﾏﾈｼﾞﾒﾝﾄ")</f>
        <v>0</v>
      </c>
      <c r="AL33" s="82">
        <f>SUMIFS(J47:J146,$D$47:$D$146,AF18,$F$47:$F$146,"ｹｱﾏﾈｼﾞﾒﾝﾄ")</f>
        <v>0</v>
      </c>
      <c r="AM33" s="82">
        <f>SUMIFS(K47:K146,$D$47:$D$146,AF18,$F$47:$F$146,"ｹｱﾏﾈｼﾞﾒﾝﾄ")</f>
        <v>0</v>
      </c>
      <c r="AN33" s="212">
        <f t="shared" si="0"/>
        <v>0</v>
      </c>
      <c r="AO33" s="212">
        <f>SUMIFS($AO$44:$AO$143,$AF$44:$AF$143,AF18,$AH$44:$AH$143,AC18)</f>
        <v>0</v>
      </c>
      <c r="AP33" s="217" t="str">
        <f>IF($AF$18="","",IF($AF$18&gt;=$AK$23,"後","前"))</f>
        <v/>
      </c>
      <c r="AQ33" s="212">
        <f>SUMIFS($AP$44:$AP$143,$AF$44:$AF$143,AF18,$AH$44:$AH$143,AC18)</f>
        <v>0</v>
      </c>
      <c r="AR33" s="212">
        <f>SUMIFS($AQ$44:$AQ$143,$AF$44:$AF$143,AF18,$AH$44:$AH$143,AC18)</f>
        <v>0</v>
      </c>
      <c r="AS33" s="212">
        <f>SUMIFS($AR$44:$AR$143,$AF$44:$AF$143,AF18,$AH$44:$AH$143,AC18)</f>
        <v>0</v>
      </c>
      <c r="AT33" s="225">
        <f>SUMIFS($AS$44:$AS$143,$AF$44:$AF$143,AF18,$AH$44:$AH$143,AC18)</f>
        <v>0</v>
      </c>
    </row>
    <row r="34" spans="1:47" ht="22.5" customHeight="1">
      <c r="A34" s="20"/>
      <c r="B34" s="41"/>
      <c r="C34" s="41"/>
      <c r="D34" s="61"/>
      <c r="E34" s="24" t="s">
        <v>42</v>
      </c>
      <c r="F34" s="69"/>
      <c r="G34" s="91"/>
      <c r="H34" s="104"/>
      <c r="I34" s="113"/>
      <c r="J34" s="113"/>
      <c r="K34" s="113"/>
      <c r="L34" s="126"/>
      <c r="M34" s="126"/>
      <c r="N34" s="126"/>
      <c r="O34" s="126"/>
      <c r="P34" s="126"/>
      <c r="Q34" s="126"/>
      <c r="R34" s="126"/>
      <c r="S34" s="3"/>
      <c r="AF34" s="185"/>
      <c r="AG34" s="185"/>
      <c r="AH34" s="185"/>
      <c r="AI34" s="185"/>
      <c r="AJ34" s="202"/>
      <c r="AK34" s="206"/>
      <c r="AL34" s="206"/>
      <c r="AM34" s="206"/>
      <c r="AN34" s="213"/>
      <c r="AO34" s="213"/>
      <c r="AP34" s="213"/>
      <c r="AQ34" s="213"/>
      <c r="AR34" s="213"/>
      <c r="AS34" s="213"/>
    </row>
    <row r="35" spans="1:47" ht="22.5" hidden="1" customHeight="1">
      <c r="A35" s="21"/>
      <c r="B35" s="42"/>
      <c r="C35" s="42"/>
      <c r="D35" s="62"/>
      <c r="E35" s="67" t="s">
        <v>59</v>
      </c>
      <c r="F35" s="74"/>
      <c r="G35" s="48">
        <v>1</v>
      </c>
      <c r="H35" s="48"/>
      <c r="I35" s="114"/>
      <c r="J35" s="114"/>
      <c r="K35" s="114"/>
      <c r="L35" s="127"/>
      <c r="M35" s="127"/>
      <c r="N35" s="127"/>
      <c r="O35" s="127"/>
      <c r="P35" s="127"/>
      <c r="Q35" s="127"/>
      <c r="R35" s="127"/>
      <c r="S35" s="3"/>
      <c r="AF35" s="186"/>
    </row>
    <row r="36" spans="1:47" ht="22.5" customHeight="1">
      <c r="A36" s="22"/>
      <c r="B36" s="22"/>
      <c r="C36" s="22"/>
      <c r="D36" s="22"/>
      <c r="G36" s="92" t="s">
        <v>172</v>
      </c>
      <c r="R36" s="4"/>
      <c r="S36" s="3"/>
      <c r="AF36" s="186"/>
    </row>
    <row r="37" spans="1:47" ht="22.5" customHeight="1">
      <c r="A37" t="s">
        <v>112</v>
      </c>
      <c r="R37" s="4"/>
      <c r="S37" s="3"/>
      <c r="AF37" s="186"/>
    </row>
    <row r="38" spans="1:47" ht="22.5" customHeight="1">
      <c r="A38" s="23" t="s">
        <v>110</v>
      </c>
      <c r="B38" s="43"/>
      <c r="C38" s="43"/>
      <c r="D38" s="43"/>
      <c r="E38" s="68"/>
      <c r="F38" s="6" t="s">
        <v>119</v>
      </c>
      <c r="G38" s="6"/>
      <c r="H38" s="6"/>
      <c r="I38" s="6"/>
      <c r="J38" s="6"/>
      <c r="K38" s="6"/>
      <c r="L38" s="6"/>
      <c r="M38" s="6"/>
      <c r="N38" s="6"/>
      <c r="O38" s="6"/>
      <c r="P38" s="6"/>
      <c r="Q38" s="6"/>
      <c r="R38" s="6"/>
      <c r="S38" s="3"/>
      <c r="AF38" s="186"/>
    </row>
    <row r="39" spans="1:47" ht="22.5" customHeight="1">
      <c r="A39" s="24" t="s">
        <v>175</v>
      </c>
      <c r="B39" s="44"/>
      <c r="C39" s="44"/>
      <c r="D39" s="44"/>
      <c r="E39" s="69"/>
      <c r="F39" s="75" t="s">
        <v>177</v>
      </c>
      <c r="G39" s="93"/>
      <c r="H39" s="93"/>
      <c r="I39" s="93"/>
      <c r="J39" s="93"/>
      <c r="K39" s="93"/>
      <c r="L39" s="93"/>
      <c r="M39" s="93"/>
      <c r="N39" s="93"/>
      <c r="O39" s="93"/>
      <c r="P39" s="93"/>
      <c r="Q39" s="93"/>
      <c r="R39" s="145"/>
      <c r="S39" s="3"/>
      <c r="U39" s="163" t="s">
        <v>11</v>
      </c>
      <c r="AF39" s="4" t="s">
        <v>160</v>
      </c>
    </row>
    <row r="40" spans="1:47" ht="22.5" customHeight="1">
      <c r="A40" s="24" t="s">
        <v>176</v>
      </c>
      <c r="B40" s="44"/>
      <c r="C40" s="44"/>
      <c r="D40" s="44"/>
      <c r="E40" s="69"/>
      <c r="F40" s="76" t="s">
        <v>178</v>
      </c>
      <c r="G40" s="76"/>
      <c r="H40" s="76"/>
      <c r="I40" s="76"/>
      <c r="J40" s="76"/>
      <c r="K40" s="76"/>
      <c r="L40" s="76"/>
      <c r="M40" s="76"/>
      <c r="N40" s="76"/>
      <c r="O40" s="76"/>
      <c r="P40" s="76"/>
      <c r="Q40" s="76"/>
      <c r="R40" s="76"/>
      <c r="S40" s="3"/>
    </row>
    <row r="41" spans="1:47" ht="23.25" customHeight="1">
      <c r="A41" s="24" t="s">
        <v>20</v>
      </c>
      <c r="B41" s="44"/>
      <c r="C41" s="44"/>
      <c r="D41" s="44"/>
      <c r="E41" s="69"/>
      <c r="F41" s="77" t="s">
        <v>179</v>
      </c>
      <c r="G41" s="94"/>
      <c r="H41" s="94"/>
      <c r="I41" s="94"/>
      <c r="J41" s="94"/>
      <c r="K41" s="94"/>
      <c r="L41" s="94"/>
      <c r="M41" s="94"/>
      <c r="N41" s="94"/>
      <c r="O41" s="94"/>
      <c r="P41" s="94"/>
      <c r="Q41" s="94"/>
      <c r="R41" s="146"/>
      <c r="S41" s="3"/>
      <c r="U41" s="82" t="s">
        <v>170</v>
      </c>
      <c r="V41" s="82" t="s">
        <v>171</v>
      </c>
      <c r="W41" s="169" t="s">
        <v>143</v>
      </c>
      <c r="X41" s="169" t="s">
        <v>108</v>
      </c>
      <c r="Y41" s="170"/>
      <c r="Z41" s="172"/>
      <c r="AA41" s="172"/>
      <c r="AB41" s="172"/>
      <c r="AC41" s="172"/>
      <c r="AD41" s="172"/>
      <c r="AE41" s="178"/>
      <c r="AF41" s="82" t="s">
        <v>111</v>
      </c>
      <c r="AG41" s="192" t="s">
        <v>114</v>
      </c>
      <c r="AH41" s="195"/>
      <c r="AI41" s="176" t="s">
        <v>44</v>
      </c>
      <c r="AJ41" s="176" t="s">
        <v>45</v>
      </c>
      <c r="AK41" s="182" t="s">
        <v>102</v>
      </c>
      <c r="AL41" s="189"/>
      <c r="AM41" s="189"/>
      <c r="AN41" s="189"/>
      <c r="AO41" s="148"/>
      <c r="AP41" s="189" t="s">
        <v>222</v>
      </c>
      <c r="AQ41" s="220" t="s">
        <v>224</v>
      </c>
      <c r="AR41" s="222" t="s">
        <v>92</v>
      </c>
      <c r="AS41" s="148"/>
      <c r="AT41" s="182" t="s">
        <v>113</v>
      </c>
      <c r="AU41" s="148"/>
    </row>
    <row r="42" spans="1:47" ht="23.25" customHeight="1">
      <c r="A42" s="25" t="s">
        <v>174</v>
      </c>
      <c r="B42" s="25"/>
      <c r="C42" s="25"/>
      <c r="D42" s="25"/>
      <c r="E42" s="25"/>
      <c r="F42" s="78" t="s">
        <v>98</v>
      </c>
      <c r="G42" s="78"/>
      <c r="H42" s="78"/>
      <c r="I42" s="78"/>
      <c r="J42" s="78"/>
      <c r="K42" s="78"/>
      <c r="L42" s="78"/>
      <c r="M42" s="78"/>
      <c r="N42" s="78"/>
      <c r="O42" s="78"/>
      <c r="P42" s="78"/>
      <c r="Q42" s="78"/>
      <c r="R42" s="78"/>
      <c r="S42" s="3"/>
      <c r="T42" s="152"/>
      <c r="U42" s="164" t="s">
        <v>186</v>
      </c>
      <c r="V42" s="164" t="s">
        <v>183</v>
      </c>
      <c r="W42" s="164" t="s">
        <v>185</v>
      </c>
      <c r="X42" s="164" t="s">
        <v>173</v>
      </c>
      <c r="Y42" s="171"/>
      <c r="Z42" s="173"/>
      <c r="AA42" s="173"/>
      <c r="AB42" s="164"/>
      <c r="AC42" s="164"/>
      <c r="AD42" s="177"/>
      <c r="AE42" s="179"/>
      <c r="AF42" s="82"/>
      <c r="AG42" s="193"/>
      <c r="AH42" s="196"/>
      <c r="AI42" s="176"/>
      <c r="AJ42" s="176"/>
      <c r="AK42" s="207" t="s">
        <v>47</v>
      </c>
      <c r="AL42" s="207" t="s">
        <v>24</v>
      </c>
      <c r="AM42" s="207" t="s">
        <v>15</v>
      </c>
      <c r="AN42" s="214" t="s">
        <v>169</v>
      </c>
      <c r="AO42" s="214" t="s">
        <v>218</v>
      </c>
      <c r="AP42" s="218" t="s">
        <v>223</v>
      </c>
      <c r="AQ42" s="221"/>
      <c r="AR42" s="221"/>
      <c r="AS42" s="223" t="s">
        <v>217</v>
      </c>
      <c r="AT42" s="199" t="s">
        <v>12</v>
      </c>
      <c r="AU42" s="199" t="s">
        <v>43</v>
      </c>
    </row>
    <row r="43" spans="1:47" ht="23.25" customHeight="1">
      <c r="R43" s="4"/>
      <c r="S43" s="152"/>
      <c r="T43" s="152"/>
      <c r="U43" s="164"/>
      <c r="V43" s="164"/>
      <c r="W43" s="164"/>
      <c r="X43" s="164"/>
      <c r="Y43" s="171"/>
      <c r="Z43" s="173"/>
      <c r="AA43" s="173"/>
      <c r="AB43" s="164"/>
      <c r="AC43" s="176" t="s">
        <v>198</v>
      </c>
      <c r="AD43" s="176" t="s">
        <v>204</v>
      </c>
      <c r="AE43" s="176" t="s">
        <v>202</v>
      </c>
      <c r="AF43" s="82"/>
      <c r="AG43" s="21"/>
      <c r="AH43" s="62"/>
      <c r="AI43" s="82"/>
      <c r="AJ43" s="82"/>
      <c r="AK43" s="208">
        <f>G24</f>
        <v>442</v>
      </c>
      <c r="AL43" s="208">
        <f>G25</f>
        <v>300</v>
      </c>
      <c r="AM43" s="208">
        <f>G26</f>
        <v>300</v>
      </c>
      <c r="AN43" s="215"/>
      <c r="AO43" s="215"/>
      <c r="AP43" s="219"/>
      <c r="AQ43" s="200"/>
      <c r="AR43" s="200"/>
      <c r="AS43" s="224" t="s">
        <v>225</v>
      </c>
      <c r="AT43" s="200"/>
      <c r="AU43" s="200"/>
    </row>
    <row r="44" spans="1:47" ht="27" customHeight="1">
      <c r="A44" s="26" t="s">
        <v>111</v>
      </c>
      <c r="B44" s="45"/>
      <c r="C44" s="45"/>
      <c r="D44" s="63"/>
      <c r="E44" s="70" t="s">
        <v>114</v>
      </c>
      <c r="F44" s="79"/>
      <c r="G44" s="27" t="s">
        <v>44</v>
      </c>
      <c r="H44" s="27" t="s">
        <v>45</v>
      </c>
      <c r="I44" s="115" t="s">
        <v>242</v>
      </c>
      <c r="J44" s="121"/>
      <c r="K44" s="121"/>
      <c r="L44" s="121"/>
      <c r="M44" s="130"/>
      <c r="N44" s="131" t="s">
        <v>57</v>
      </c>
      <c r="O44" s="46" t="s">
        <v>220</v>
      </c>
      <c r="P44" s="26" t="s">
        <v>221</v>
      </c>
      <c r="Q44" s="130"/>
      <c r="R44" s="95" t="s">
        <v>113</v>
      </c>
      <c r="S44" s="95"/>
      <c r="T44" s="152"/>
      <c r="U44" s="165" t="str">
        <f t="shared" ref="U44:U107" si="1">IF(D47="","",IF($I$33-D47=0,VALUE(D47)+E47*10000,VALUE(D47)+E47*10000+((VALUE($I$33)-VALUE(D47))*100)))</f>
        <v/>
      </c>
      <c r="V44" s="82" t="str">
        <f>IF(D47="","",COUNTIF($U$44:U44,U44))</f>
        <v/>
      </c>
      <c r="W44" s="82" t="str">
        <f t="shared" ref="W44:W107" si="2">IF(D47="","",RANK(U44,$U$44:$U$143,1))</f>
        <v/>
      </c>
      <c r="X44" s="82" t="str">
        <f t="shared" ref="X44:X107" si="3">IF(D47="","",V44-1+W44)</f>
        <v/>
      </c>
      <c r="AB44" s="82" t="str">
        <f t="shared" ref="AB44:AB107" si="4">IF(AD44="","",TEXT(AC44&amp;AD44,"@"))</f>
        <v/>
      </c>
      <c r="AC44" s="82" t="str">
        <f>IF(AD44="","",COUNTIF($AD$44:AD44,AD44))</f>
        <v/>
      </c>
      <c r="AD44" s="82" t="str">
        <f>IF(AE44="","",IF(COUNTIF($AE$44:AE44,AE44)&gt;1,"",AH44))</f>
        <v/>
      </c>
      <c r="AE44" s="82" t="str">
        <f t="shared" ref="AE44:AE107" si="5">TEXT(AF44,"ggge年m月")&amp;AH44</f>
        <v/>
      </c>
      <c r="AF44" s="187" t="str">
        <f t="shared" ref="AF44:AF107" si="6">IF(D47="","",INDEX($D$47:$S$146,MATCH(ROW()-43,$X$44:$X$143,0),1))</f>
        <v/>
      </c>
      <c r="AG44" s="82" t="str">
        <f t="shared" ref="AG44:AG107" si="7">IF(D47="","",INDEX($D$47:$S$146,MATCH(ROW()-43,$X$44:$X$143,0),2))</f>
        <v/>
      </c>
      <c r="AH44" s="82" t="str">
        <f t="shared" ref="AH44:AH107" si="8">IF(D47="","",INDEX($D$47:$S$146,MATCH(ROW()-43,$X$44:$X$143,0),3))</f>
        <v/>
      </c>
      <c r="AI44" s="82" t="str">
        <f t="shared" ref="AI44:AI107" si="9">IF(D47="","",INDEX($D$47:$S$146,MATCH(ROW()-43,$X$44:$X$143,0),4))</f>
        <v/>
      </c>
      <c r="AJ44" s="82" t="str">
        <f t="shared" ref="AJ44:AJ107" si="10">IF(D47="","",INDEX($D$47:$S$146,MATCH(ROW()-43,$X$44:$X$143,0),5))</f>
        <v/>
      </c>
      <c r="AK44" s="82" t="str">
        <f t="shared" ref="AK44:AK107" si="11">IF(D47="","",INDEX($D$47:$S$146,MATCH(ROW()-43,$X$44:$X$143,0),6))</f>
        <v/>
      </c>
      <c r="AL44" s="82" t="str">
        <f t="shared" ref="AL44:AL107" si="12">IF(D47="","",INDEX($D$47:$S$146,MATCH(ROW()-43,$X$44:$X$143,0),7))</f>
        <v/>
      </c>
      <c r="AM44" s="82" t="str">
        <f t="shared" ref="AM44:AM107" si="13">IF(D47="","",INDEX($D$47:$S$146,MATCH(ROW()-43,$X$44:$X$143,0),8))</f>
        <v/>
      </c>
      <c r="AN44" s="216" t="str">
        <f t="shared" ref="AN44:AN107" si="14">IF(D47="","",INDEX($D$47:$S$146,MATCH(ROW()-43,$X$44:$X$143,0),9))</f>
        <v/>
      </c>
      <c r="AO44" s="216" t="str">
        <f t="shared" ref="AO44:AO107" si="15">IF(AN44="","",ROUNDDOWN(AN44*10.21,0))</f>
        <v/>
      </c>
      <c r="AP44" s="216" t="str">
        <f t="shared" ref="AP44:AP107" si="16">IF(D47="","",INDEX($D$47:$S$146,MATCH(ROW()-43,$X$44:$X$143,0),11))</f>
        <v/>
      </c>
      <c r="AQ44" s="216" t="str">
        <f t="shared" ref="AQ44:AQ107" si="17">IF(D47="","",INDEX($D$47:$S$146,MATCH(ROW()-43,$X$44:$X$143,0),12))</f>
        <v/>
      </c>
      <c r="AR44" s="216" t="str">
        <f t="shared" ref="AR44:AR107" si="18">IF(D47="","",INDEX($D$47:$S$146,MATCH(ROW()-43,$X$44:$X$143,0),13))</f>
        <v/>
      </c>
      <c r="AS44" s="216" t="str">
        <f t="shared" ref="AS44:AS107" si="19">IF(D47="","",INDEX($D$47:$S$146,MATCH(ROW()-43,$X$44:$X$143,0),14))</f>
        <v/>
      </c>
      <c r="AT44" s="82" t="str">
        <f t="shared" ref="AT44:AT107" si="20">IF(D47="","",INDEX($D$47:$S$146,MATCH(ROW()-43,$X$44:$X$143,0),15))</f>
        <v/>
      </c>
      <c r="AU44" s="226" t="str">
        <f t="shared" ref="AU44:AU107" si="21">IF(D47="","",INDEX($D$47:$S$146,MATCH(ROW()-43,$X$44:$X$143,0),16))</f>
        <v/>
      </c>
    </row>
    <row r="45" spans="1:47" ht="23.25" customHeight="1">
      <c r="A45" s="27" t="s">
        <v>14</v>
      </c>
      <c r="B45" s="27" t="s">
        <v>42</v>
      </c>
      <c r="C45" s="46" t="s">
        <v>59</v>
      </c>
      <c r="D45" s="27" t="s">
        <v>138</v>
      </c>
      <c r="E45" s="71" t="s">
        <v>162</v>
      </c>
      <c r="F45" s="80"/>
      <c r="G45" s="27"/>
      <c r="H45" s="27"/>
      <c r="I45" s="95" t="s">
        <v>47</v>
      </c>
      <c r="J45" s="122" t="s">
        <v>24</v>
      </c>
      <c r="K45" s="122" t="s">
        <v>15</v>
      </c>
      <c r="L45" s="46" t="s">
        <v>33</v>
      </c>
      <c r="M45" s="46" t="s">
        <v>218</v>
      </c>
      <c r="N45" s="132" t="s">
        <v>219</v>
      </c>
      <c r="O45" s="134"/>
      <c r="P45" s="134"/>
      <c r="Q45" s="46" t="s">
        <v>217</v>
      </c>
      <c r="R45" s="122" t="s">
        <v>12</v>
      </c>
      <c r="S45" s="122" t="s">
        <v>43</v>
      </c>
      <c r="T45" s="159">
        <v>1</v>
      </c>
      <c r="U45" s="165" t="str">
        <f t="shared" si="1"/>
        <v/>
      </c>
      <c r="V45" s="82" t="str">
        <f>IF(D48="","",COUNTIF($U$44:U45,U45))</f>
        <v/>
      </c>
      <c r="W45" s="82" t="str">
        <f t="shared" si="2"/>
        <v/>
      </c>
      <c r="X45" s="82" t="str">
        <f t="shared" si="3"/>
        <v/>
      </c>
      <c r="AB45" s="82" t="str">
        <f t="shared" si="4"/>
        <v/>
      </c>
      <c r="AC45" s="82" t="str">
        <f>IF(AD45="","",COUNTIF($AD$44:AD45,AD45))</f>
        <v/>
      </c>
      <c r="AD45" s="82" t="str">
        <f>IF(AE45="","",IF(COUNTIF($AE$44:AE45,AE45)&gt;1,"",AH45))</f>
        <v/>
      </c>
      <c r="AE45" s="82" t="str">
        <f t="shared" si="5"/>
        <v/>
      </c>
      <c r="AF45" s="187" t="str">
        <f t="shared" si="6"/>
        <v/>
      </c>
      <c r="AG45" s="82" t="str">
        <f t="shared" si="7"/>
        <v/>
      </c>
      <c r="AH45" s="82" t="str">
        <f t="shared" si="8"/>
        <v/>
      </c>
      <c r="AI45" s="82" t="str">
        <f t="shared" si="9"/>
        <v/>
      </c>
      <c r="AJ45" s="82" t="str">
        <f t="shared" si="10"/>
        <v/>
      </c>
      <c r="AK45" s="82" t="str">
        <f t="shared" si="11"/>
        <v/>
      </c>
      <c r="AL45" s="82" t="str">
        <f t="shared" si="12"/>
        <v/>
      </c>
      <c r="AM45" s="82" t="str">
        <f t="shared" si="13"/>
        <v/>
      </c>
      <c r="AN45" s="216" t="str">
        <f t="shared" si="14"/>
        <v/>
      </c>
      <c r="AO45" s="216" t="str">
        <f t="shared" si="15"/>
        <v/>
      </c>
      <c r="AP45" s="216" t="str">
        <f t="shared" si="16"/>
        <v/>
      </c>
      <c r="AQ45" s="216" t="str">
        <f t="shared" si="17"/>
        <v/>
      </c>
      <c r="AR45" s="216" t="str">
        <f t="shared" si="18"/>
        <v/>
      </c>
      <c r="AS45" s="216" t="str">
        <f t="shared" si="19"/>
        <v/>
      </c>
      <c r="AT45" s="82" t="str">
        <f t="shared" si="20"/>
        <v/>
      </c>
      <c r="AU45" s="226" t="str">
        <f t="shared" si="21"/>
        <v/>
      </c>
    </row>
    <row r="46" spans="1:47" ht="23.25" customHeight="1">
      <c r="A46" s="27"/>
      <c r="B46" s="27"/>
      <c r="C46" s="47"/>
      <c r="D46" s="27"/>
      <c r="E46" s="72"/>
      <c r="F46" s="81"/>
      <c r="G46" s="95"/>
      <c r="H46" s="95"/>
      <c r="I46" s="116">
        <v>442</v>
      </c>
      <c r="J46" s="123">
        <v>300</v>
      </c>
      <c r="K46" s="116">
        <v>300</v>
      </c>
      <c r="L46" s="128"/>
      <c r="M46" s="128"/>
      <c r="N46" s="95"/>
      <c r="O46" s="128"/>
      <c r="P46" s="128"/>
      <c r="Q46" s="137" t="s">
        <v>215</v>
      </c>
      <c r="R46" s="122"/>
      <c r="S46" s="122"/>
      <c r="T46" s="159">
        <v>2</v>
      </c>
      <c r="U46" s="165" t="str">
        <f t="shared" si="1"/>
        <v/>
      </c>
      <c r="V46" s="82" t="str">
        <f>IF(D49="","",COUNTIF($U$44:U46,U46))</f>
        <v/>
      </c>
      <c r="W46" s="82" t="str">
        <f t="shared" si="2"/>
        <v/>
      </c>
      <c r="X46" s="82" t="str">
        <f t="shared" si="3"/>
        <v/>
      </c>
      <c r="AB46" s="82" t="str">
        <f t="shared" si="4"/>
        <v/>
      </c>
      <c r="AC46" s="82" t="str">
        <f>IF(AD46="","",COUNTIF($AD$44:AD46,AD46))</f>
        <v/>
      </c>
      <c r="AD46" s="82" t="str">
        <f>IF(AE46="","",IF(COUNTIF($AE$44:AE46,AE46)&gt;1,"",AH46))</f>
        <v/>
      </c>
      <c r="AE46" s="82" t="str">
        <f t="shared" si="5"/>
        <v/>
      </c>
      <c r="AF46" s="187" t="str">
        <f t="shared" si="6"/>
        <v/>
      </c>
      <c r="AG46" s="82" t="str">
        <f t="shared" si="7"/>
        <v/>
      </c>
      <c r="AH46" s="82" t="str">
        <f t="shared" si="8"/>
        <v/>
      </c>
      <c r="AI46" s="82" t="str">
        <f t="shared" si="9"/>
        <v/>
      </c>
      <c r="AJ46" s="82" t="str">
        <f t="shared" si="10"/>
        <v/>
      </c>
      <c r="AK46" s="82" t="str">
        <f t="shared" si="11"/>
        <v/>
      </c>
      <c r="AL46" s="82" t="str">
        <f t="shared" si="12"/>
        <v/>
      </c>
      <c r="AM46" s="82" t="str">
        <f t="shared" si="13"/>
        <v/>
      </c>
      <c r="AN46" s="216" t="str">
        <f t="shared" si="14"/>
        <v/>
      </c>
      <c r="AO46" s="216" t="str">
        <f t="shared" si="15"/>
        <v/>
      </c>
      <c r="AP46" s="216" t="str">
        <f t="shared" si="16"/>
        <v/>
      </c>
      <c r="AQ46" s="216" t="str">
        <f t="shared" si="17"/>
        <v/>
      </c>
      <c r="AR46" s="216" t="str">
        <f t="shared" si="18"/>
        <v/>
      </c>
      <c r="AS46" s="216" t="str">
        <f t="shared" si="19"/>
        <v/>
      </c>
      <c r="AT46" s="82" t="str">
        <f t="shared" si="20"/>
        <v/>
      </c>
      <c r="AU46" s="226" t="str">
        <f t="shared" si="21"/>
        <v/>
      </c>
    </row>
    <row r="47" spans="1:47" ht="23.25" customHeight="1">
      <c r="A47" s="28"/>
      <c r="B47" s="28"/>
      <c r="C47" s="48">
        <v>1</v>
      </c>
      <c r="D47" s="64" t="str">
        <f t="shared" ref="D47:D110" si="22">IF(A47="","",DATE(A47,B47,C47))</f>
        <v/>
      </c>
      <c r="E47" s="28"/>
      <c r="F47" s="82" t="str">
        <f t="shared" ref="F47:F110" si="23">IF(E47=1,"予防支援",IF(E47=2,"ｹｱﾏﾈｼﾞﾒﾝﾄ",""))</f>
        <v/>
      </c>
      <c r="G47" s="28"/>
      <c r="H47" s="28"/>
      <c r="I47" s="28"/>
      <c r="J47" s="124"/>
      <c r="K47" s="28"/>
      <c r="L47" s="129">
        <f t="shared" ref="L47:L110" si="24">$I$46*I47+$J$46*J47+$K$46*K47</f>
        <v>0</v>
      </c>
      <c r="M47" s="129">
        <f t="shared" ref="M47:M110" si="25">ROUNDDOWN(($I$46*I47)*10.21,0)+ROUNDDOWN(($J$46*J47)*10.21,0)+ROUNDDOWN(($K$46*K47)*10.21,0)</f>
        <v>0</v>
      </c>
      <c r="N47" s="133">
        <f t="shared" ref="N47:N110" si="26">IF($G$27="無",0,IF(D47&lt;$AK$23,0,IF(AND(I47=1,J47="",K47=""),9,IF(OR(AND(I47=1,J47=1,K47=0),AND(I47=1,J47="",K47=1)),16,IF(AND(I47=1,J47=1,K47=1),22,0)))))</f>
        <v>0</v>
      </c>
      <c r="O47" s="129">
        <f t="shared" ref="O47:O110" si="27">L47+N47</f>
        <v>0</v>
      </c>
      <c r="P47" s="129">
        <f t="shared" ref="P47:P110" si="28">ROUNDDOWN(O47*10.21,0)</f>
        <v>0</v>
      </c>
      <c r="Q47" s="129">
        <f t="shared" ref="Q47:Q110" si="29">P47-M47</f>
        <v>0</v>
      </c>
      <c r="R47" s="124"/>
      <c r="S47" s="153"/>
      <c r="T47" s="159">
        <v>3</v>
      </c>
      <c r="U47" s="165" t="str">
        <f t="shared" si="1"/>
        <v/>
      </c>
      <c r="V47" s="82" t="str">
        <f>IF(D50="","",COUNTIF($U$44:U47,U47))</f>
        <v/>
      </c>
      <c r="W47" s="82" t="str">
        <f t="shared" si="2"/>
        <v/>
      </c>
      <c r="X47" s="82" t="str">
        <f t="shared" si="3"/>
        <v/>
      </c>
      <c r="AB47" s="82" t="str">
        <f t="shared" si="4"/>
        <v/>
      </c>
      <c r="AC47" s="82" t="str">
        <f>IF(AD47="","",COUNTIF($AD$44:AD47,AD47))</f>
        <v/>
      </c>
      <c r="AD47" s="82" t="str">
        <f>IF(AE47="","",IF(COUNTIF($AE$44:AE47,AE47)&gt;1,"",AH47))</f>
        <v/>
      </c>
      <c r="AE47" s="82" t="str">
        <f t="shared" si="5"/>
        <v/>
      </c>
      <c r="AF47" s="187" t="str">
        <f t="shared" si="6"/>
        <v/>
      </c>
      <c r="AG47" s="82" t="str">
        <f t="shared" si="7"/>
        <v/>
      </c>
      <c r="AH47" s="82" t="str">
        <f t="shared" si="8"/>
        <v/>
      </c>
      <c r="AI47" s="82" t="str">
        <f t="shared" si="9"/>
        <v/>
      </c>
      <c r="AJ47" s="82" t="str">
        <f t="shared" si="10"/>
        <v/>
      </c>
      <c r="AK47" s="82" t="str">
        <f t="shared" si="11"/>
        <v/>
      </c>
      <c r="AL47" s="82" t="str">
        <f t="shared" si="12"/>
        <v/>
      </c>
      <c r="AM47" s="82" t="str">
        <f t="shared" si="13"/>
        <v/>
      </c>
      <c r="AN47" s="216" t="str">
        <f t="shared" si="14"/>
        <v/>
      </c>
      <c r="AO47" s="216" t="str">
        <f t="shared" si="15"/>
        <v/>
      </c>
      <c r="AP47" s="216" t="str">
        <f t="shared" si="16"/>
        <v/>
      </c>
      <c r="AQ47" s="216" t="str">
        <f t="shared" si="17"/>
        <v/>
      </c>
      <c r="AR47" s="216" t="str">
        <f t="shared" si="18"/>
        <v/>
      </c>
      <c r="AS47" s="216" t="str">
        <f t="shared" si="19"/>
        <v/>
      </c>
      <c r="AT47" s="82" t="str">
        <f t="shared" si="20"/>
        <v/>
      </c>
      <c r="AU47" s="226" t="str">
        <f t="shared" si="21"/>
        <v/>
      </c>
    </row>
    <row r="48" spans="1:47" ht="23.25" customHeight="1">
      <c r="A48" s="28"/>
      <c r="B48" s="28"/>
      <c r="C48" s="48">
        <v>1</v>
      </c>
      <c r="D48" s="64" t="str">
        <f t="shared" si="22"/>
        <v/>
      </c>
      <c r="E48" s="28"/>
      <c r="F48" s="82" t="str">
        <f t="shared" si="23"/>
        <v/>
      </c>
      <c r="G48" s="28"/>
      <c r="H48" s="28"/>
      <c r="I48" s="28"/>
      <c r="J48" s="124"/>
      <c r="K48" s="28"/>
      <c r="L48" s="129">
        <f t="shared" si="24"/>
        <v>0</v>
      </c>
      <c r="M48" s="129">
        <f t="shared" si="25"/>
        <v>0</v>
      </c>
      <c r="N48" s="133">
        <f t="shared" si="26"/>
        <v>0</v>
      </c>
      <c r="O48" s="129">
        <f t="shared" si="27"/>
        <v>0</v>
      </c>
      <c r="P48" s="129">
        <f t="shared" si="28"/>
        <v>0</v>
      </c>
      <c r="Q48" s="129">
        <f t="shared" si="29"/>
        <v>0</v>
      </c>
      <c r="R48" s="124"/>
      <c r="S48" s="153"/>
      <c r="T48" s="159">
        <v>4</v>
      </c>
      <c r="U48" s="165" t="str">
        <f t="shared" si="1"/>
        <v/>
      </c>
      <c r="V48" s="82" t="str">
        <f>IF(D51="","",COUNTIF($U$44:U48,U48))</f>
        <v/>
      </c>
      <c r="W48" s="82" t="str">
        <f t="shared" si="2"/>
        <v/>
      </c>
      <c r="X48" s="82" t="str">
        <f t="shared" si="3"/>
        <v/>
      </c>
      <c r="AB48" s="82" t="str">
        <f t="shared" si="4"/>
        <v/>
      </c>
      <c r="AC48" s="82" t="str">
        <f>IF(AD48="","",COUNTIF($AD$44:AD48,AD48))</f>
        <v/>
      </c>
      <c r="AD48" s="82" t="str">
        <f>IF(AE48="","",IF(COUNTIF($AE$44:AE48,AE48)&gt;1,"",AH48))</f>
        <v/>
      </c>
      <c r="AE48" s="82" t="str">
        <f t="shared" si="5"/>
        <v/>
      </c>
      <c r="AF48" s="187" t="str">
        <f t="shared" si="6"/>
        <v/>
      </c>
      <c r="AG48" s="82" t="str">
        <f t="shared" si="7"/>
        <v/>
      </c>
      <c r="AH48" s="82" t="str">
        <f t="shared" si="8"/>
        <v/>
      </c>
      <c r="AI48" s="82" t="str">
        <f t="shared" si="9"/>
        <v/>
      </c>
      <c r="AJ48" s="82" t="str">
        <f t="shared" si="10"/>
        <v/>
      </c>
      <c r="AK48" s="82" t="str">
        <f t="shared" si="11"/>
        <v/>
      </c>
      <c r="AL48" s="82" t="str">
        <f t="shared" si="12"/>
        <v/>
      </c>
      <c r="AM48" s="82" t="str">
        <f t="shared" si="13"/>
        <v/>
      </c>
      <c r="AN48" s="216" t="str">
        <f t="shared" si="14"/>
        <v/>
      </c>
      <c r="AO48" s="216" t="str">
        <f t="shared" si="15"/>
        <v/>
      </c>
      <c r="AP48" s="216" t="str">
        <f t="shared" si="16"/>
        <v/>
      </c>
      <c r="AQ48" s="216" t="str">
        <f t="shared" si="17"/>
        <v/>
      </c>
      <c r="AR48" s="216" t="str">
        <f t="shared" si="18"/>
        <v/>
      </c>
      <c r="AS48" s="216" t="str">
        <f t="shared" si="19"/>
        <v/>
      </c>
      <c r="AT48" s="82" t="str">
        <f t="shared" si="20"/>
        <v/>
      </c>
      <c r="AU48" s="226" t="str">
        <f t="shared" si="21"/>
        <v/>
      </c>
    </row>
    <row r="49" spans="1:47" ht="23.25" customHeight="1">
      <c r="A49" s="28"/>
      <c r="B49" s="28"/>
      <c r="C49" s="48">
        <v>1</v>
      </c>
      <c r="D49" s="64" t="str">
        <f t="shared" si="22"/>
        <v/>
      </c>
      <c r="E49" s="28"/>
      <c r="F49" s="82" t="str">
        <f t="shared" si="23"/>
        <v/>
      </c>
      <c r="G49" s="28"/>
      <c r="H49" s="28"/>
      <c r="I49" s="28"/>
      <c r="J49" s="124"/>
      <c r="K49" s="28"/>
      <c r="L49" s="129">
        <f t="shared" si="24"/>
        <v>0</v>
      </c>
      <c r="M49" s="129">
        <f t="shared" si="25"/>
        <v>0</v>
      </c>
      <c r="N49" s="133">
        <f t="shared" si="26"/>
        <v>0</v>
      </c>
      <c r="O49" s="129">
        <f t="shared" si="27"/>
        <v>0</v>
      </c>
      <c r="P49" s="129">
        <f t="shared" si="28"/>
        <v>0</v>
      </c>
      <c r="Q49" s="129">
        <f t="shared" si="29"/>
        <v>0</v>
      </c>
      <c r="R49" s="124"/>
      <c r="S49" s="153"/>
      <c r="T49" s="159">
        <v>5</v>
      </c>
      <c r="U49" s="165" t="str">
        <f t="shared" si="1"/>
        <v/>
      </c>
      <c r="V49" s="82" t="str">
        <f>IF(D52="","",COUNTIF($U$44:U49,U49))</f>
        <v/>
      </c>
      <c r="W49" s="82" t="str">
        <f t="shared" si="2"/>
        <v/>
      </c>
      <c r="X49" s="82" t="str">
        <f t="shared" si="3"/>
        <v/>
      </c>
      <c r="AB49" s="82" t="str">
        <f t="shared" si="4"/>
        <v/>
      </c>
      <c r="AC49" s="82" t="str">
        <f>IF(AD49="","",COUNTIF($AD$44:AD49,AD49))</f>
        <v/>
      </c>
      <c r="AD49" s="82" t="str">
        <f>IF(AE49="","",IF(COUNTIF($AE$44:AE49,AE49)&gt;1,"",AH49))</f>
        <v/>
      </c>
      <c r="AE49" s="82" t="str">
        <f t="shared" si="5"/>
        <v/>
      </c>
      <c r="AF49" s="187" t="str">
        <f t="shared" si="6"/>
        <v/>
      </c>
      <c r="AG49" s="82" t="str">
        <f t="shared" si="7"/>
        <v/>
      </c>
      <c r="AH49" s="82" t="str">
        <f t="shared" si="8"/>
        <v/>
      </c>
      <c r="AI49" s="82" t="str">
        <f t="shared" si="9"/>
        <v/>
      </c>
      <c r="AJ49" s="82" t="str">
        <f t="shared" si="10"/>
        <v/>
      </c>
      <c r="AK49" s="82" t="str">
        <f t="shared" si="11"/>
        <v/>
      </c>
      <c r="AL49" s="82" t="str">
        <f t="shared" si="12"/>
        <v/>
      </c>
      <c r="AM49" s="82" t="str">
        <f t="shared" si="13"/>
        <v/>
      </c>
      <c r="AN49" s="216" t="str">
        <f t="shared" si="14"/>
        <v/>
      </c>
      <c r="AO49" s="216" t="str">
        <f t="shared" si="15"/>
        <v/>
      </c>
      <c r="AP49" s="216" t="str">
        <f t="shared" si="16"/>
        <v/>
      </c>
      <c r="AQ49" s="216" t="str">
        <f t="shared" si="17"/>
        <v/>
      </c>
      <c r="AR49" s="216" t="str">
        <f t="shared" si="18"/>
        <v/>
      </c>
      <c r="AS49" s="216" t="str">
        <f t="shared" si="19"/>
        <v/>
      </c>
      <c r="AT49" s="82" t="str">
        <f t="shared" si="20"/>
        <v/>
      </c>
      <c r="AU49" s="226" t="str">
        <f t="shared" si="21"/>
        <v/>
      </c>
    </row>
    <row r="50" spans="1:47" ht="23.25" customHeight="1">
      <c r="A50" s="28"/>
      <c r="B50" s="28"/>
      <c r="C50" s="48">
        <v>1</v>
      </c>
      <c r="D50" s="64" t="str">
        <f t="shared" si="22"/>
        <v/>
      </c>
      <c r="E50" s="28"/>
      <c r="F50" s="82" t="str">
        <f t="shared" si="23"/>
        <v/>
      </c>
      <c r="G50" s="28"/>
      <c r="H50" s="28"/>
      <c r="I50" s="28"/>
      <c r="J50" s="124"/>
      <c r="K50" s="28"/>
      <c r="L50" s="129">
        <f t="shared" si="24"/>
        <v>0</v>
      </c>
      <c r="M50" s="129">
        <f t="shared" si="25"/>
        <v>0</v>
      </c>
      <c r="N50" s="133">
        <f t="shared" si="26"/>
        <v>0</v>
      </c>
      <c r="O50" s="129">
        <f t="shared" si="27"/>
        <v>0</v>
      </c>
      <c r="P50" s="129">
        <f t="shared" si="28"/>
        <v>0</v>
      </c>
      <c r="Q50" s="129">
        <f t="shared" si="29"/>
        <v>0</v>
      </c>
      <c r="R50" s="124"/>
      <c r="S50" s="153"/>
      <c r="T50" s="159">
        <v>6</v>
      </c>
      <c r="U50" s="165" t="str">
        <f t="shared" si="1"/>
        <v/>
      </c>
      <c r="V50" s="82" t="str">
        <f>IF(D53="","",COUNTIF($U$44:U50,U50))</f>
        <v/>
      </c>
      <c r="W50" s="82" t="str">
        <f t="shared" si="2"/>
        <v/>
      </c>
      <c r="X50" s="82" t="str">
        <f t="shared" si="3"/>
        <v/>
      </c>
      <c r="AB50" s="82" t="str">
        <f t="shared" si="4"/>
        <v/>
      </c>
      <c r="AC50" s="82" t="str">
        <f>IF(AD50="","",COUNTIF($AD$44:AD50,AD50))</f>
        <v/>
      </c>
      <c r="AD50" s="82" t="str">
        <f>IF(AE50="","",IF(COUNTIF($AE$44:AE50,AE50)&gt;1,"",AH50))</f>
        <v/>
      </c>
      <c r="AE50" s="82" t="str">
        <f t="shared" si="5"/>
        <v/>
      </c>
      <c r="AF50" s="187" t="str">
        <f t="shared" si="6"/>
        <v/>
      </c>
      <c r="AG50" s="82" t="str">
        <f t="shared" si="7"/>
        <v/>
      </c>
      <c r="AH50" s="82" t="str">
        <f t="shared" si="8"/>
        <v/>
      </c>
      <c r="AI50" s="82" t="str">
        <f t="shared" si="9"/>
        <v/>
      </c>
      <c r="AJ50" s="82" t="str">
        <f t="shared" si="10"/>
        <v/>
      </c>
      <c r="AK50" s="82" t="str">
        <f t="shared" si="11"/>
        <v/>
      </c>
      <c r="AL50" s="82" t="str">
        <f t="shared" si="12"/>
        <v/>
      </c>
      <c r="AM50" s="82" t="str">
        <f t="shared" si="13"/>
        <v/>
      </c>
      <c r="AN50" s="216" t="str">
        <f t="shared" si="14"/>
        <v/>
      </c>
      <c r="AO50" s="216" t="str">
        <f t="shared" si="15"/>
        <v/>
      </c>
      <c r="AP50" s="216" t="str">
        <f t="shared" si="16"/>
        <v/>
      </c>
      <c r="AQ50" s="216" t="str">
        <f t="shared" si="17"/>
        <v/>
      </c>
      <c r="AR50" s="216" t="str">
        <f t="shared" si="18"/>
        <v/>
      </c>
      <c r="AS50" s="216" t="str">
        <f t="shared" si="19"/>
        <v/>
      </c>
      <c r="AT50" s="82" t="str">
        <f t="shared" si="20"/>
        <v/>
      </c>
      <c r="AU50" s="226" t="str">
        <f t="shared" si="21"/>
        <v/>
      </c>
    </row>
    <row r="51" spans="1:47" ht="23.25" customHeight="1">
      <c r="A51" s="28"/>
      <c r="B51" s="28"/>
      <c r="C51" s="48">
        <v>1</v>
      </c>
      <c r="D51" s="64" t="str">
        <f t="shared" si="22"/>
        <v/>
      </c>
      <c r="E51" s="28"/>
      <c r="F51" s="82" t="str">
        <f t="shared" si="23"/>
        <v/>
      </c>
      <c r="G51" s="28"/>
      <c r="H51" s="28"/>
      <c r="I51" s="28"/>
      <c r="J51" s="124"/>
      <c r="K51" s="28"/>
      <c r="L51" s="129">
        <f t="shared" si="24"/>
        <v>0</v>
      </c>
      <c r="M51" s="129">
        <f t="shared" si="25"/>
        <v>0</v>
      </c>
      <c r="N51" s="133">
        <f t="shared" si="26"/>
        <v>0</v>
      </c>
      <c r="O51" s="129">
        <f t="shared" si="27"/>
        <v>0</v>
      </c>
      <c r="P51" s="129">
        <f t="shared" si="28"/>
        <v>0</v>
      </c>
      <c r="Q51" s="129">
        <f t="shared" si="29"/>
        <v>0</v>
      </c>
      <c r="R51" s="124"/>
      <c r="S51" s="153"/>
      <c r="T51" s="159">
        <v>7</v>
      </c>
      <c r="U51" s="165" t="str">
        <f t="shared" si="1"/>
        <v/>
      </c>
      <c r="V51" s="82" t="str">
        <f>IF(D54="","",COUNTIF($U$44:U51,U51))</f>
        <v/>
      </c>
      <c r="W51" s="82" t="str">
        <f t="shared" si="2"/>
        <v/>
      </c>
      <c r="X51" s="82" t="str">
        <f t="shared" si="3"/>
        <v/>
      </c>
      <c r="AB51" s="82" t="str">
        <f t="shared" si="4"/>
        <v/>
      </c>
      <c r="AC51" s="82" t="str">
        <f>IF(AD51="","",COUNTIF($AD$44:AD51,AD51))</f>
        <v/>
      </c>
      <c r="AD51" s="82" t="str">
        <f>IF(AE51="","",IF(COUNTIF($AE$44:AE51,AE51)&gt;1,"",AH51))</f>
        <v/>
      </c>
      <c r="AE51" s="82" t="str">
        <f t="shared" si="5"/>
        <v/>
      </c>
      <c r="AF51" s="187" t="str">
        <f t="shared" si="6"/>
        <v/>
      </c>
      <c r="AG51" s="82" t="str">
        <f t="shared" si="7"/>
        <v/>
      </c>
      <c r="AH51" s="82" t="str">
        <f t="shared" si="8"/>
        <v/>
      </c>
      <c r="AI51" s="82" t="str">
        <f t="shared" si="9"/>
        <v/>
      </c>
      <c r="AJ51" s="82" t="str">
        <f t="shared" si="10"/>
        <v/>
      </c>
      <c r="AK51" s="82" t="str">
        <f t="shared" si="11"/>
        <v/>
      </c>
      <c r="AL51" s="82" t="str">
        <f t="shared" si="12"/>
        <v/>
      </c>
      <c r="AM51" s="82" t="str">
        <f t="shared" si="13"/>
        <v/>
      </c>
      <c r="AN51" s="216" t="str">
        <f t="shared" si="14"/>
        <v/>
      </c>
      <c r="AO51" s="216" t="str">
        <f t="shared" si="15"/>
        <v/>
      </c>
      <c r="AP51" s="216" t="str">
        <f t="shared" si="16"/>
        <v/>
      </c>
      <c r="AQ51" s="216" t="str">
        <f t="shared" si="17"/>
        <v/>
      </c>
      <c r="AR51" s="216" t="str">
        <f t="shared" si="18"/>
        <v/>
      </c>
      <c r="AS51" s="216" t="str">
        <f t="shared" si="19"/>
        <v/>
      </c>
      <c r="AT51" s="82" t="str">
        <f t="shared" si="20"/>
        <v/>
      </c>
      <c r="AU51" s="226" t="str">
        <f t="shared" si="21"/>
        <v/>
      </c>
    </row>
    <row r="52" spans="1:47" ht="23.25" customHeight="1">
      <c r="A52" s="28"/>
      <c r="B52" s="28"/>
      <c r="C52" s="48">
        <v>1</v>
      </c>
      <c r="D52" s="64" t="str">
        <f t="shared" si="22"/>
        <v/>
      </c>
      <c r="E52" s="28"/>
      <c r="F52" s="82" t="str">
        <f t="shared" si="23"/>
        <v/>
      </c>
      <c r="G52" s="28"/>
      <c r="H52" s="28"/>
      <c r="I52" s="28"/>
      <c r="J52" s="124"/>
      <c r="K52" s="28"/>
      <c r="L52" s="129">
        <f t="shared" si="24"/>
        <v>0</v>
      </c>
      <c r="M52" s="129">
        <f t="shared" si="25"/>
        <v>0</v>
      </c>
      <c r="N52" s="133">
        <f t="shared" si="26"/>
        <v>0</v>
      </c>
      <c r="O52" s="129">
        <f t="shared" si="27"/>
        <v>0</v>
      </c>
      <c r="P52" s="129">
        <f t="shared" si="28"/>
        <v>0</v>
      </c>
      <c r="Q52" s="129">
        <f t="shared" si="29"/>
        <v>0</v>
      </c>
      <c r="R52" s="124"/>
      <c r="S52" s="153"/>
      <c r="T52" s="159">
        <v>8</v>
      </c>
      <c r="U52" s="165" t="str">
        <f t="shared" si="1"/>
        <v/>
      </c>
      <c r="V52" s="82" t="str">
        <f>IF(D55="","",COUNTIF($U$44:U52,U52))</f>
        <v/>
      </c>
      <c r="W52" s="82" t="str">
        <f t="shared" si="2"/>
        <v/>
      </c>
      <c r="X52" s="82" t="str">
        <f t="shared" si="3"/>
        <v/>
      </c>
      <c r="AB52" s="82" t="str">
        <f t="shared" si="4"/>
        <v/>
      </c>
      <c r="AC52" s="82" t="str">
        <f>IF(AD52="","",COUNTIF($AD$44:AD52,AD52))</f>
        <v/>
      </c>
      <c r="AD52" s="82" t="str">
        <f>IF(AE52="","",IF(COUNTIF($AE$44:AE52,AE52)&gt;1,"",AH52))</f>
        <v/>
      </c>
      <c r="AE52" s="82" t="str">
        <f t="shared" si="5"/>
        <v/>
      </c>
      <c r="AF52" s="187" t="str">
        <f t="shared" si="6"/>
        <v/>
      </c>
      <c r="AG52" s="82" t="str">
        <f t="shared" si="7"/>
        <v/>
      </c>
      <c r="AH52" s="82" t="str">
        <f t="shared" si="8"/>
        <v/>
      </c>
      <c r="AI52" s="82" t="str">
        <f t="shared" si="9"/>
        <v/>
      </c>
      <c r="AJ52" s="82" t="str">
        <f t="shared" si="10"/>
        <v/>
      </c>
      <c r="AK52" s="82" t="str">
        <f t="shared" si="11"/>
        <v/>
      </c>
      <c r="AL52" s="82" t="str">
        <f t="shared" si="12"/>
        <v/>
      </c>
      <c r="AM52" s="82" t="str">
        <f t="shared" si="13"/>
        <v/>
      </c>
      <c r="AN52" s="216" t="str">
        <f t="shared" si="14"/>
        <v/>
      </c>
      <c r="AO52" s="216" t="str">
        <f t="shared" si="15"/>
        <v/>
      </c>
      <c r="AP52" s="216" t="str">
        <f t="shared" si="16"/>
        <v/>
      </c>
      <c r="AQ52" s="216" t="str">
        <f t="shared" si="17"/>
        <v/>
      </c>
      <c r="AR52" s="216" t="str">
        <f t="shared" si="18"/>
        <v/>
      </c>
      <c r="AS52" s="216" t="str">
        <f t="shared" si="19"/>
        <v/>
      </c>
      <c r="AT52" s="82" t="str">
        <f t="shared" si="20"/>
        <v/>
      </c>
      <c r="AU52" s="226" t="str">
        <f t="shared" si="21"/>
        <v/>
      </c>
    </row>
    <row r="53" spans="1:47" ht="23.25" customHeight="1">
      <c r="A53" s="28"/>
      <c r="B53" s="28"/>
      <c r="C53" s="48">
        <v>1</v>
      </c>
      <c r="D53" s="64" t="str">
        <f t="shared" si="22"/>
        <v/>
      </c>
      <c r="E53" s="28"/>
      <c r="F53" s="82" t="str">
        <f t="shared" si="23"/>
        <v/>
      </c>
      <c r="G53" s="28"/>
      <c r="H53" s="28"/>
      <c r="I53" s="28"/>
      <c r="J53" s="124"/>
      <c r="K53" s="28"/>
      <c r="L53" s="129">
        <f t="shared" si="24"/>
        <v>0</v>
      </c>
      <c r="M53" s="129">
        <f t="shared" si="25"/>
        <v>0</v>
      </c>
      <c r="N53" s="133">
        <f t="shared" si="26"/>
        <v>0</v>
      </c>
      <c r="O53" s="129">
        <f t="shared" si="27"/>
        <v>0</v>
      </c>
      <c r="P53" s="129">
        <f t="shared" si="28"/>
        <v>0</v>
      </c>
      <c r="Q53" s="129">
        <f t="shared" si="29"/>
        <v>0</v>
      </c>
      <c r="R53" s="124"/>
      <c r="S53" s="153"/>
      <c r="T53" s="159">
        <v>9</v>
      </c>
      <c r="U53" s="165" t="str">
        <f t="shared" si="1"/>
        <v/>
      </c>
      <c r="V53" s="82" t="str">
        <f>IF(D56="","",COUNTIF($U$44:U53,U53))</f>
        <v/>
      </c>
      <c r="W53" s="82" t="str">
        <f t="shared" si="2"/>
        <v/>
      </c>
      <c r="X53" s="82" t="str">
        <f t="shared" si="3"/>
        <v/>
      </c>
      <c r="AB53" s="82" t="str">
        <f t="shared" si="4"/>
        <v/>
      </c>
      <c r="AC53" s="82" t="str">
        <f>IF(AD53="","",COUNTIF($AD$44:AD53,AD53))</f>
        <v/>
      </c>
      <c r="AD53" s="82" t="str">
        <f>IF(AE53="","",IF(COUNTIF($AE$44:AE53,AE53)&gt;1,"",AH53))</f>
        <v/>
      </c>
      <c r="AE53" s="82" t="str">
        <f t="shared" si="5"/>
        <v/>
      </c>
      <c r="AF53" s="187" t="str">
        <f t="shared" si="6"/>
        <v/>
      </c>
      <c r="AG53" s="82" t="str">
        <f t="shared" si="7"/>
        <v/>
      </c>
      <c r="AH53" s="82" t="str">
        <f t="shared" si="8"/>
        <v/>
      </c>
      <c r="AI53" s="82" t="str">
        <f t="shared" si="9"/>
        <v/>
      </c>
      <c r="AJ53" s="82" t="str">
        <f t="shared" si="10"/>
        <v/>
      </c>
      <c r="AK53" s="82" t="str">
        <f t="shared" si="11"/>
        <v/>
      </c>
      <c r="AL53" s="82" t="str">
        <f t="shared" si="12"/>
        <v/>
      </c>
      <c r="AM53" s="82" t="str">
        <f t="shared" si="13"/>
        <v/>
      </c>
      <c r="AN53" s="216" t="str">
        <f t="shared" si="14"/>
        <v/>
      </c>
      <c r="AO53" s="216" t="str">
        <f t="shared" si="15"/>
        <v/>
      </c>
      <c r="AP53" s="216" t="str">
        <f t="shared" si="16"/>
        <v/>
      </c>
      <c r="AQ53" s="216" t="str">
        <f t="shared" si="17"/>
        <v/>
      </c>
      <c r="AR53" s="216" t="str">
        <f t="shared" si="18"/>
        <v/>
      </c>
      <c r="AS53" s="216" t="str">
        <f t="shared" si="19"/>
        <v/>
      </c>
      <c r="AT53" s="82" t="str">
        <f t="shared" si="20"/>
        <v/>
      </c>
      <c r="AU53" s="226" t="str">
        <f t="shared" si="21"/>
        <v/>
      </c>
    </row>
    <row r="54" spans="1:47" ht="23.25" customHeight="1">
      <c r="A54" s="28"/>
      <c r="B54" s="28"/>
      <c r="C54" s="48">
        <v>1</v>
      </c>
      <c r="D54" s="64" t="str">
        <f t="shared" si="22"/>
        <v/>
      </c>
      <c r="E54" s="28"/>
      <c r="F54" s="82" t="str">
        <f t="shared" si="23"/>
        <v/>
      </c>
      <c r="G54" s="28"/>
      <c r="H54" s="28"/>
      <c r="I54" s="28"/>
      <c r="J54" s="124"/>
      <c r="K54" s="28"/>
      <c r="L54" s="129">
        <f t="shared" si="24"/>
        <v>0</v>
      </c>
      <c r="M54" s="129">
        <f t="shared" si="25"/>
        <v>0</v>
      </c>
      <c r="N54" s="133">
        <f t="shared" si="26"/>
        <v>0</v>
      </c>
      <c r="O54" s="129">
        <f t="shared" si="27"/>
        <v>0</v>
      </c>
      <c r="P54" s="129">
        <f t="shared" si="28"/>
        <v>0</v>
      </c>
      <c r="Q54" s="129">
        <f t="shared" si="29"/>
        <v>0</v>
      </c>
      <c r="R54" s="124"/>
      <c r="S54" s="153"/>
      <c r="T54" s="159">
        <v>10</v>
      </c>
      <c r="U54" s="165" t="str">
        <f t="shared" si="1"/>
        <v/>
      </c>
      <c r="V54" s="82" t="str">
        <f>IF(D57="","",COUNTIF($U$44:U54,U54))</f>
        <v/>
      </c>
      <c r="W54" s="82" t="str">
        <f t="shared" si="2"/>
        <v/>
      </c>
      <c r="X54" s="82" t="str">
        <f t="shared" si="3"/>
        <v/>
      </c>
      <c r="AB54" s="82" t="str">
        <f t="shared" si="4"/>
        <v/>
      </c>
      <c r="AC54" s="82" t="str">
        <f>IF(AD54="","",COUNTIF($AD$44:AD54,AD54))</f>
        <v/>
      </c>
      <c r="AD54" s="82" t="str">
        <f>IF(AE54="","",IF(COUNTIF($AE$44:AE54,AE54)&gt;1,"",AH54))</f>
        <v/>
      </c>
      <c r="AE54" s="82" t="str">
        <f t="shared" si="5"/>
        <v/>
      </c>
      <c r="AF54" s="187" t="str">
        <f t="shared" si="6"/>
        <v/>
      </c>
      <c r="AG54" s="82" t="str">
        <f t="shared" si="7"/>
        <v/>
      </c>
      <c r="AH54" s="82" t="str">
        <f t="shared" si="8"/>
        <v/>
      </c>
      <c r="AI54" s="82" t="str">
        <f t="shared" si="9"/>
        <v/>
      </c>
      <c r="AJ54" s="82" t="str">
        <f t="shared" si="10"/>
        <v/>
      </c>
      <c r="AK54" s="82" t="str">
        <f t="shared" si="11"/>
        <v/>
      </c>
      <c r="AL54" s="82" t="str">
        <f t="shared" si="12"/>
        <v/>
      </c>
      <c r="AM54" s="82" t="str">
        <f t="shared" si="13"/>
        <v/>
      </c>
      <c r="AN54" s="216" t="str">
        <f t="shared" si="14"/>
        <v/>
      </c>
      <c r="AO54" s="216" t="str">
        <f t="shared" si="15"/>
        <v/>
      </c>
      <c r="AP54" s="216" t="str">
        <f t="shared" si="16"/>
        <v/>
      </c>
      <c r="AQ54" s="216" t="str">
        <f t="shared" si="17"/>
        <v/>
      </c>
      <c r="AR54" s="216" t="str">
        <f t="shared" si="18"/>
        <v/>
      </c>
      <c r="AS54" s="216" t="str">
        <f t="shared" si="19"/>
        <v/>
      </c>
      <c r="AT54" s="82" t="str">
        <f t="shared" si="20"/>
        <v/>
      </c>
      <c r="AU54" s="226" t="str">
        <f t="shared" si="21"/>
        <v/>
      </c>
    </row>
    <row r="55" spans="1:47" ht="23.25" customHeight="1">
      <c r="A55" s="28"/>
      <c r="B55" s="28"/>
      <c r="C55" s="48">
        <v>1</v>
      </c>
      <c r="D55" s="64" t="str">
        <f t="shared" si="22"/>
        <v/>
      </c>
      <c r="E55" s="28"/>
      <c r="F55" s="82" t="str">
        <f t="shared" si="23"/>
        <v/>
      </c>
      <c r="G55" s="28"/>
      <c r="H55" s="28"/>
      <c r="I55" s="28"/>
      <c r="J55" s="124"/>
      <c r="K55" s="28"/>
      <c r="L55" s="129">
        <f t="shared" si="24"/>
        <v>0</v>
      </c>
      <c r="M55" s="129">
        <f t="shared" si="25"/>
        <v>0</v>
      </c>
      <c r="N55" s="133">
        <f t="shared" si="26"/>
        <v>0</v>
      </c>
      <c r="O55" s="129">
        <f t="shared" si="27"/>
        <v>0</v>
      </c>
      <c r="P55" s="129">
        <f t="shared" si="28"/>
        <v>0</v>
      </c>
      <c r="Q55" s="129">
        <f t="shared" si="29"/>
        <v>0</v>
      </c>
      <c r="R55" s="124"/>
      <c r="S55" s="153"/>
      <c r="T55" s="159">
        <v>11</v>
      </c>
      <c r="U55" s="165" t="str">
        <f t="shared" si="1"/>
        <v/>
      </c>
      <c r="V55" s="82" t="str">
        <f>IF(D58="","",COUNTIF($U$44:U55,U55))</f>
        <v/>
      </c>
      <c r="W55" s="82" t="str">
        <f t="shared" si="2"/>
        <v/>
      </c>
      <c r="X55" s="82" t="str">
        <f t="shared" si="3"/>
        <v/>
      </c>
      <c r="AB55" s="82" t="str">
        <f t="shared" si="4"/>
        <v/>
      </c>
      <c r="AC55" s="82" t="str">
        <f>IF(AD55="","",COUNTIF($AD$44:AD55,AD55))</f>
        <v/>
      </c>
      <c r="AD55" s="82" t="str">
        <f>IF(AE55="","",IF(COUNTIF($AE$44:AE55,AE55)&gt;1,"",AH55))</f>
        <v/>
      </c>
      <c r="AE55" s="82" t="str">
        <f t="shared" si="5"/>
        <v/>
      </c>
      <c r="AF55" s="187" t="str">
        <f t="shared" si="6"/>
        <v/>
      </c>
      <c r="AG55" s="82" t="str">
        <f t="shared" si="7"/>
        <v/>
      </c>
      <c r="AH55" s="82" t="str">
        <f t="shared" si="8"/>
        <v/>
      </c>
      <c r="AI55" s="82" t="str">
        <f t="shared" si="9"/>
        <v/>
      </c>
      <c r="AJ55" s="82" t="str">
        <f t="shared" si="10"/>
        <v/>
      </c>
      <c r="AK55" s="82" t="str">
        <f t="shared" si="11"/>
        <v/>
      </c>
      <c r="AL55" s="82" t="str">
        <f t="shared" si="12"/>
        <v/>
      </c>
      <c r="AM55" s="82" t="str">
        <f t="shared" si="13"/>
        <v/>
      </c>
      <c r="AN55" s="216" t="str">
        <f t="shared" si="14"/>
        <v/>
      </c>
      <c r="AO55" s="216" t="str">
        <f t="shared" si="15"/>
        <v/>
      </c>
      <c r="AP55" s="216" t="str">
        <f t="shared" si="16"/>
        <v/>
      </c>
      <c r="AQ55" s="216" t="str">
        <f t="shared" si="17"/>
        <v/>
      </c>
      <c r="AR55" s="216" t="str">
        <f t="shared" si="18"/>
        <v/>
      </c>
      <c r="AS55" s="216" t="str">
        <f t="shared" si="19"/>
        <v/>
      </c>
      <c r="AT55" s="82" t="str">
        <f t="shared" si="20"/>
        <v/>
      </c>
      <c r="AU55" s="226" t="str">
        <f t="shared" si="21"/>
        <v/>
      </c>
    </row>
    <row r="56" spans="1:47" ht="23.25" customHeight="1">
      <c r="A56" s="28"/>
      <c r="B56" s="28"/>
      <c r="C56" s="48">
        <v>1</v>
      </c>
      <c r="D56" s="64" t="str">
        <f t="shared" si="22"/>
        <v/>
      </c>
      <c r="E56" s="28"/>
      <c r="F56" s="82" t="str">
        <f t="shared" si="23"/>
        <v/>
      </c>
      <c r="G56" s="28"/>
      <c r="H56" s="28"/>
      <c r="I56" s="28"/>
      <c r="J56" s="124"/>
      <c r="K56" s="28"/>
      <c r="L56" s="129">
        <f t="shared" si="24"/>
        <v>0</v>
      </c>
      <c r="M56" s="129">
        <f t="shared" si="25"/>
        <v>0</v>
      </c>
      <c r="N56" s="133">
        <f t="shared" si="26"/>
        <v>0</v>
      </c>
      <c r="O56" s="129">
        <f t="shared" si="27"/>
        <v>0</v>
      </c>
      <c r="P56" s="129">
        <f t="shared" si="28"/>
        <v>0</v>
      </c>
      <c r="Q56" s="129">
        <f t="shared" si="29"/>
        <v>0</v>
      </c>
      <c r="R56" s="124"/>
      <c r="S56" s="153"/>
      <c r="T56" s="159">
        <v>12</v>
      </c>
      <c r="U56" s="165" t="str">
        <f t="shared" si="1"/>
        <v/>
      </c>
      <c r="V56" s="82" t="str">
        <f>IF(D59="","",COUNTIF($U$44:U56,U56))</f>
        <v/>
      </c>
      <c r="W56" s="82" t="str">
        <f t="shared" si="2"/>
        <v/>
      </c>
      <c r="X56" s="82" t="str">
        <f t="shared" si="3"/>
        <v/>
      </c>
      <c r="AB56" s="82" t="str">
        <f t="shared" si="4"/>
        <v/>
      </c>
      <c r="AC56" s="82" t="str">
        <f>IF(AD56="","",COUNTIF($AD$44:AD56,AD56))</f>
        <v/>
      </c>
      <c r="AD56" s="82" t="str">
        <f>IF(AE56="","",IF(COUNTIF($AE$44:AE56,AE56)&gt;1,"",AH56))</f>
        <v/>
      </c>
      <c r="AE56" s="82" t="str">
        <f t="shared" si="5"/>
        <v/>
      </c>
      <c r="AF56" s="187" t="str">
        <f t="shared" si="6"/>
        <v/>
      </c>
      <c r="AG56" s="82" t="str">
        <f t="shared" si="7"/>
        <v/>
      </c>
      <c r="AH56" s="82" t="str">
        <f t="shared" si="8"/>
        <v/>
      </c>
      <c r="AI56" s="82" t="str">
        <f t="shared" si="9"/>
        <v/>
      </c>
      <c r="AJ56" s="82" t="str">
        <f t="shared" si="10"/>
        <v/>
      </c>
      <c r="AK56" s="82" t="str">
        <f t="shared" si="11"/>
        <v/>
      </c>
      <c r="AL56" s="82" t="str">
        <f t="shared" si="12"/>
        <v/>
      </c>
      <c r="AM56" s="82" t="str">
        <f t="shared" si="13"/>
        <v/>
      </c>
      <c r="AN56" s="216" t="str">
        <f t="shared" si="14"/>
        <v/>
      </c>
      <c r="AO56" s="216" t="str">
        <f t="shared" si="15"/>
        <v/>
      </c>
      <c r="AP56" s="216" t="str">
        <f t="shared" si="16"/>
        <v/>
      </c>
      <c r="AQ56" s="216" t="str">
        <f t="shared" si="17"/>
        <v/>
      </c>
      <c r="AR56" s="216" t="str">
        <f t="shared" si="18"/>
        <v/>
      </c>
      <c r="AS56" s="216" t="str">
        <f t="shared" si="19"/>
        <v/>
      </c>
      <c r="AT56" s="82" t="str">
        <f t="shared" si="20"/>
        <v/>
      </c>
      <c r="AU56" s="226" t="str">
        <f t="shared" si="21"/>
        <v/>
      </c>
    </row>
    <row r="57" spans="1:47" ht="23.25" customHeight="1">
      <c r="A57" s="28"/>
      <c r="B57" s="28"/>
      <c r="C57" s="48">
        <v>1</v>
      </c>
      <c r="D57" s="64" t="str">
        <f t="shared" si="22"/>
        <v/>
      </c>
      <c r="E57" s="28"/>
      <c r="F57" s="82" t="str">
        <f t="shared" si="23"/>
        <v/>
      </c>
      <c r="G57" s="28"/>
      <c r="H57" s="28"/>
      <c r="I57" s="28"/>
      <c r="J57" s="124"/>
      <c r="K57" s="28"/>
      <c r="L57" s="129">
        <f t="shared" si="24"/>
        <v>0</v>
      </c>
      <c r="M57" s="129">
        <f t="shared" si="25"/>
        <v>0</v>
      </c>
      <c r="N57" s="133">
        <f t="shared" si="26"/>
        <v>0</v>
      </c>
      <c r="O57" s="129">
        <f t="shared" si="27"/>
        <v>0</v>
      </c>
      <c r="P57" s="129">
        <f t="shared" si="28"/>
        <v>0</v>
      </c>
      <c r="Q57" s="129">
        <f t="shared" si="29"/>
        <v>0</v>
      </c>
      <c r="R57" s="124"/>
      <c r="S57" s="153"/>
      <c r="T57" s="159">
        <v>13</v>
      </c>
      <c r="U57" s="165" t="str">
        <f t="shared" si="1"/>
        <v/>
      </c>
      <c r="V57" s="82" t="str">
        <f>IF(D60="","",COUNTIF($U$44:U57,U57))</f>
        <v/>
      </c>
      <c r="W57" s="82" t="str">
        <f t="shared" si="2"/>
        <v/>
      </c>
      <c r="X57" s="82" t="str">
        <f t="shared" si="3"/>
        <v/>
      </c>
      <c r="AB57" s="82" t="str">
        <f t="shared" si="4"/>
        <v/>
      </c>
      <c r="AC57" s="82" t="str">
        <f>IF(AD57="","",COUNTIF($AD$44:AD57,AD57))</f>
        <v/>
      </c>
      <c r="AD57" s="82" t="str">
        <f>IF(AE57="","",IF(COUNTIF($AE$44:AE57,AE57)&gt;1,"",AH57))</f>
        <v/>
      </c>
      <c r="AE57" s="82" t="str">
        <f t="shared" si="5"/>
        <v/>
      </c>
      <c r="AF57" s="187" t="str">
        <f t="shared" si="6"/>
        <v/>
      </c>
      <c r="AG57" s="82" t="str">
        <f t="shared" si="7"/>
        <v/>
      </c>
      <c r="AH57" s="82" t="str">
        <f t="shared" si="8"/>
        <v/>
      </c>
      <c r="AI57" s="82" t="str">
        <f t="shared" si="9"/>
        <v/>
      </c>
      <c r="AJ57" s="82" t="str">
        <f t="shared" si="10"/>
        <v/>
      </c>
      <c r="AK57" s="82" t="str">
        <f t="shared" si="11"/>
        <v/>
      </c>
      <c r="AL57" s="82" t="str">
        <f t="shared" si="12"/>
        <v/>
      </c>
      <c r="AM57" s="82" t="str">
        <f t="shared" si="13"/>
        <v/>
      </c>
      <c r="AN57" s="216" t="str">
        <f t="shared" si="14"/>
        <v/>
      </c>
      <c r="AO57" s="216" t="str">
        <f t="shared" si="15"/>
        <v/>
      </c>
      <c r="AP57" s="216" t="str">
        <f t="shared" si="16"/>
        <v/>
      </c>
      <c r="AQ57" s="216" t="str">
        <f t="shared" si="17"/>
        <v/>
      </c>
      <c r="AR57" s="216" t="str">
        <f t="shared" si="18"/>
        <v/>
      </c>
      <c r="AS57" s="216" t="str">
        <f t="shared" si="19"/>
        <v/>
      </c>
      <c r="AT57" s="82" t="str">
        <f t="shared" si="20"/>
        <v/>
      </c>
      <c r="AU57" s="226" t="str">
        <f t="shared" si="21"/>
        <v/>
      </c>
    </row>
    <row r="58" spans="1:47" ht="23.25" customHeight="1">
      <c r="A58" s="28"/>
      <c r="B58" s="28"/>
      <c r="C58" s="48">
        <v>1</v>
      </c>
      <c r="D58" s="64" t="str">
        <f t="shared" si="22"/>
        <v/>
      </c>
      <c r="E58" s="28"/>
      <c r="F58" s="82" t="str">
        <f t="shared" si="23"/>
        <v/>
      </c>
      <c r="G58" s="28"/>
      <c r="H58" s="28"/>
      <c r="I58" s="28"/>
      <c r="J58" s="124"/>
      <c r="K58" s="28"/>
      <c r="L58" s="129">
        <f t="shared" si="24"/>
        <v>0</v>
      </c>
      <c r="M58" s="129">
        <f t="shared" si="25"/>
        <v>0</v>
      </c>
      <c r="N58" s="133">
        <f t="shared" si="26"/>
        <v>0</v>
      </c>
      <c r="O58" s="129">
        <f t="shared" si="27"/>
        <v>0</v>
      </c>
      <c r="P58" s="129">
        <f t="shared" si="28"/>
        <v>0</v>
      </c>
      <c r="Q58" s="129">
        <f t="shared" si="29"/>
        <v>0</v>
      </c>
      <c r="R58" s="124"/>
      <c r="S58" s="153"/>
      <c r="T58" s="159">
        <v>14</v>
      </c>
      <c r="U58" s="165" t="str">
        <f t="shared" si="1"/>
        <v/>
      </c>
      <c r="V58" s="82" t="str">
        <f>IF(D61="","",COUNTIF($U$44:U58,U58))</f>
        <v/>
      </c>
      <c r="W58" s="82" t="str">
        <f t="shared" si="2"/>
        <v/>
      </c>
      <c r="X58" s="82" t="str">
        <f t="shared" si="3"/>
        <v/>
      </c>
      <c r="AB58" s="82" t="str">
        <f t="shared" si="4"/>
        <v/>
      </c>
      <c r="AC58" s="82" t="str">
        <f>IF(AD58="","",COUNTIF($AD$44:AD58,AD58))</f>
        <v/>
      </c>
      <c r="AD58" s="82" t="str">
        <f>IF(AE58="","",IF(COUNTIF($AE$44:AE58,AE58)&gt;1,"",AH58))</f>
        <v/>
      </c>
      <c r="AE58" s="82" t="str">
        <f t="shared" si="5"/>
        <v/>
      </c>
      <c r="AF58" s="187" t="str">
        <f t="shared" si="6"/>
        <v/>
      </c>
      <c r="AG58" s="82" t="str">
        <f t="shared" si="7"/>
        <v/>
      </c>
      <c r="AH58" s="82" t="str">
        <f t="shared" si="8"/>
        <v/>
      </c>
      <c r="AI58" s="82" t="str">
        <f t="shared" si="9"/>
        <v/>
      </c>
      <c r="AJ58" s="82" t="str">
        <f t="shared" si="10"/>
        <v/>
      </c>
      <c r="AK58" s="82" t="str">
        <f t="shared" si="11"/>
        <v/>
      </c>
      <c r="AL58" s="82" t="str">
        <f t="shared" si="12"/>
        <v/>
      </c>
      <c r="AM58" s="82" t="str">
        <f t="shared" si="13"/>
        <v/>
      </c>
      <c r="AN58" s="216" t="str">
        <f t="shared" si="14"/>
        <v/>
      </c>
      <c r="AO58" s="216" t="str">
        <f t="shared" si="15"/>
        <v/>
      </c>
      <c r="AP58" s="216" t="str">
        <f t="shared" si="16"/>
        <v/>
      </c>
      <c r="AQ58" s="216" t="str">
        <f t="shared" si="17"/>
        <v/>
      </c>
      <c r="AR58" s="216" t="str">
        <f t="shared" si="18"/>
        <v/>
      </c>
      <c r="AS58" s="216" t="str">
        <f t="shared" si="19"/>
        <v/>
      </c>
      <c r="AT58" s="82" t="str">
        <f t="shared" si="20"/>
        <v/>
      </c>
      <c r="AU58" s="226" t="str">
        <f t="shared" si="21"/>
        <v/>
      </c>
    </row>
    <row r="59" spans="1:47" ht="22.5" customHeight="1">
      <c r="A59" s="28"/>
      <c r="B59" s="28"/>
      <c r="C59" s="48">
        <v>1</v>
      </c>
      <c r="D59" s="64" t="str">
        <f t="shared" si="22"/>
        <v/>
      </c>
      <c r="E59" s="28"/>
      <c r="F59" s="82" t="str">
        <f t="shared" si="23"/>
        <v/>
      </c>
      <c r="G59" s="28"/>
      <c r="H59" s="28"/>
      <c r="I59" s="28"/>
      <c r="J59" s="124"/>
      <c r="K59" s="28"/>
      <c r="L59" s="129">
        <f t="shared" si="24"/>
        <v>0</v>
      </c>
      <c r="M59" s="129">
        <f t="shared" si="25"/>
        <v>0</v>
      </c>
      <c r="N59" s="133">
        <f t="shared" si="26"/>
        <v>0</v>
      </c>
      <c r="O59" s="129">
        <f t="shared" si="27"/>
        <v>0</v>
      </c>
      <c r="P59" s="129">
        <f t="shared" si="28"/>
        <v>0</v>
      </c>
      <c r="Q59" s="129">
        <f t="shared" si="29"/>
        <v>0</v>
      </c>
      <c r="R59" s="124"/>
      <c r="S59" s="153"/>
      <c r="T59" s="159">
        <v>15</v>
      </c>
      <c r="U59" s="165" t="str">
        <f t="shared" si="1"/>
        <v/>
      </c>
      <c r="V59" s="82" t="str">
        <f>IF(D62="","",COUNTIF($U$44:U59,U59))</f>
        <v/>
      </c>
      <c r="W59" s="82" t="str">
        <f t="shared" si="2"/>
        <v/>
      </c>
      <c r="X59" s="82" t="str">
        <f t="shared" si="3"/>
        <v/>
      </c>
      <c r="AB59" s="82" t="str">
        <f t="shared" si="4"/>
        <v/>
      </c>
      <c r="AC59" s="82" t="str">
        <f>IF(AD59="","",COUNTIF($AD$44:AD59,AD59))</f>
        <v/>
      </c>
      <c r="AD59" s="82" t="str">
        <f>IF(AE59="","",IF(COUNTIF($AE$44:AE59,AE59)&gt;1,"",AH59))</f>
        <v/>
      </c>
      <c r="AE59" s="82" t="str">
        <f t="shared" si="5"/>
        <v/>
      </c>
      <c r="AF59" s="187" t="str">
        <f t="shared" si="6"/>
        <v/>
      </c>
      <c r="AG59" s="82" t="str">
        <f t="shared" si="7"/>
        <v/>
      </c>
      <c r="AH59" s="82" t="str">
        <f t="shared" si="8"/>
        <v/>
      </c>
      <c r="AI59" s="82" t="str">
        <f t="shared" si="9"/>
        <v/>
      </c>
      <c r="AJ59" s="82" t="str">
        <f t="shared" si="10"/>
        <v/>
      </c>
      <c r="AK59" s="82" t="str">
        <f t="shared" si="11"/>
        <v/>
      </c>
      <c r="AL59" s="82" t="str">
        <f t="shared" si="12"/>
        <v/>
      </c>
      <c r="AM59" s="82" t="str">
        <f t="shared" si="13"/>
        <v/>
      </c>
      <c r="AN59" s="216" t="str">
        <f t="shared" si="14"/>
        <v/>
      </c>
      <c r="AO59" s="216" t="str">
        <f t="shared" si="15"/>
        <v/>
      </c>
      <c r="AP59" s="216" t="str">
        <f t="shared" si="16"/>
        <v/>
      </c>
      <c r="AQ59" s="216" t="str">
        <f t="shared" si="17"/>
        <v/>
      </c>
      <c r="AR59" s="216" t="str">
        <f t="shared" si="18"/>
        <v/>
      </c>
      <c r="AS59" s="216" t="str">
        <f t="shared" si="19"/>
        <v/>
      </c>
      <c r="AT59" s="82" t="str">
        <f t="shared" si="20"/>
        <v/>
      </c>
      <c r="AU59" s="226" t="str">
        <f t="shared" si="21"/>
        <v/>
      </c>
    </row>
    <row r="60" spans="1:47" ht="22.5" customHeight="1">
      <c r="A60" s="28"/>
      <c r="B60" s="28"/>
      <c r="C60" s="48">
        <v>1</v>
      </c>
      <c r="D60" s="64" t="str">
        <f t="shared" si="22"/>
        <v/>
      </c>
      <c r="E60" s="28"/>
      <c r="F60" s="82" t="str">
        <f t="shared" si="23"/>
        <v/>
      </c>
      <c r="G60" s="28"/>
      <c r="H60" s="28"/>
      <c r="I60" s="28"/>
      <c r="J60" s="124"/>
      <c r="K60" s="28"/>
      <c r="L60" s="129">
        <f t="shared" si="24"/>
        <v>0</v>
      </c>
      <c r="M60" s="129">
        <f t="shared" si="25"/>
        <v>0</v>
      </c>
      <c r="N60" s="133">
        <f t="shared" si="26"/>
        <v>0</v>
      </c>
      <c r="O60" s="129">
        <f t="shared" si="27"/>
        <v>0</v>
      </c>
      <c r="P60" s="129">
        <f t="shared" si="28"/>
        <v>0</v>
      </c>
      <c r="Q60" s="129">
        <f t="shared" si="29"/>
        <v>0</v>
      </c>
      <c r="R60" s="124"/>
      <c r="S60" s="153"/>
      <c r="T60" s="159">
        <v>16</v>
      </c>
      <c r="U60" s="165" t="str">
        <f t="shared" si="1"/>
        <v/>
      </c>
      <c r="V60" s="82" t="str">
        <f>IF(D63="","",COUNTIF($U$44:U60,U60))</f>
        <v/>
      </c>
      <c r="W60" s="82" t="str">
        <f t="shared" si="2"/>
        <v/>
      </c>
      <c r="X60" s="82" t="str">
        <f t="shared" si="3"/>
        <v/>
      </c>
      <c r="AB60" s="82" t="str">
        <f t="shared" si="4"/>
        <v/>
      </c>
      <c r="AC60" s="82" t="str">
        <f>IF(AD60="","",COUNTIF($AD$44:AD60,AD60))</f>
        <v/>
      </c>
      <c r="AD60" s="82" t="str">
        <f>IF(AE60="","",IF(COUNTIF($AE$44:AE60,AE60)&gt;1,"",AH60))</f>
        <v/>
      </c>
      <c r="AE60" s="82" t="str">
        <f t="shared" si="5"/>
        <v/>
      </c>
      <c r="AF60" s="187" t="str">
        <f t="shared" si="6"/>
        <v/>
      </c>
      <c r="AG60" s="82" t="str">
        <f t="shared" si="7"/>
        <v/>
      </c>
      <c r="AH60" s="82" t="str">
        <f t="shared" si="8"/>
        <v/>
      </c>
      <c r="AI60" s="82" t="str">
        <f t="shared" si="9"/>
        <v/>
      </c>
      <c r="AJ60" s="82" t="str">
        <f t="shared" si="10"/>
        <v/>
      </c>
      <c r="AK60" s="82" t="str">
        <f t="shared" si="11"/>
        <v/>
      </c>
      <c r="AL60" s="82" t="str">
        <f t="shared" si="12"/>
        <v/>
      </c>
      <c r="AM60" s="82" t="str">
        <f t="shared" si="13"/>
        <v/>
      </c>
      <c r="AN60" s="216" t="str">
        <f t="shared" si="14"/>
        <v/>
      </c>
      <c r="AO60" s="216" t="str">
        <f t="shared" si="15"/>
        <v/>
      </c>
      <c r="AP60" s="216" t="str">
        <f t="shared" si="16"/>
        <v/>
      </c>
      <c r="AQ60" s="216" t="str">
        <f t="shared" si="17"/>
        <v/>
      </c>
      <c r="AR60" s="216" t="str">
        <f t="shared" si="18"/>
        <v/>
      </c>
      <c r="AS60" s="216" t="str">
        <f t="shared" si="19"/>
        <v/>
      </c>
      <c r="AT60" s="82" t="str">
        <f t="shared" si="20"/>
        <v/>
      </c>
      <c r="AU60" s="226" t="str">
        <f t="shared" si="21"/>
        <v/>
      </c>
    </row>
    <row r="61" spans="1:47" ht="22.5" customHeight="1">
      <c r="A61" s="28"/>
      <c r="B61" s="28"/>
      <c r="C61" s="48">
        <v>1</v>
      </c>
      <c r="D61" s="64" t="str">
        <f t="shared" si="22"/>
        <v/>
      </c>
      <c r="E61" s="28"/>
      <c r="F61" s="82" t="str">
        <f t="shared" si="23"/>
        <v/>
      </c>
      <c r="G61" s="28"/>
      <c r="H61" s="28"/>
      <c r="I61" s="28"/>
      <c r="J61" s="124"/>
      <c r="K61" s="28"/>
      <c r="L61" s="129">
        <f t="shared" si="24"/>
        <v>0</v>
      </c>
      <c r="M61" s="129">
        <f t="shared" si="25"/>
        <v>0</v>
      </c>
      <c r="N61" s="133">
        <f t="shared" si="26"/>
        <v>0</v>
      </c>
      <c r="O61" s="129">
        <f t="shared" si="27"/>
        <v>0</v>
      </c>
      <c r="P61" s="129">
        <f t="shared" si="28"/>
        <v>0</v>
      </c>
      <c r="Q61" s="129">
        <f t="shared" si="29"/>
        <v>0</v>
      </c>
      <c r="R61" s="124"/>
      <c r="S61" s="153"/>
      <c r="T61" s="159">
        <v>17</v>
      </c>
      <c r="U61" s="165" t="str">
        <f t="shared" si="1"/>
        <v/>
      </c>
      <c r="V61" s="82" t="str">
        <f>IF(D64="","",COUNTIF($U$44:U61,U61))</f>
        <v/>
      </c>
      <c r="W61" s="82" t="str">
        <f t="shared" si="2"/>
        <v/>
      </c>
      <c r="X61" s="82" t="str">
        <f t="shared" si="3"/>
        <v/>
      </c>
      <c r="AB61" s="82" t="str">
        <f t="shared" si="4"/>
        <v/>
      </c>
      <c r="AC61" s="82" t="str">
        <f>IF(AD61="","",COUNTIF($AD$44:AD61,AD61))</f>
        <v/>
      </c>
      <c r="AD61" s="82" t="str">
        <f>IF(AE61="","",IF(COUNTIF($AE$44:AE61,AE61)&gt;1,"",AH61))</f>
        <v/>
      </c>
      <c r="AE61" s="82" t="str">
        <f t="shared" si="5"/>
        <v/>
      </c>
      <c r="AF61" s="187" t="str">
        <f t="shared" si="6"/>
        <v/>
      </c>
      <c r="AG61" s="82" t="str">
        <f t="shared" si="7"/>
        <v/>
      </c>
      <c r="AH61" s="82" t="str">
        <f t="shared" si="8"/>
        <v/>
      </c>
      <c r="AI61" s="82" t="str">
        <f t="shared" si="9"/>
        <v/>
      </c>
      <c r="AJ61" s="82" t="str">
        <f t="shared" si="10"/>
        <v/>
      </c>
      <c r="AK61" s="82" t="str">
        <f t="shared" si="11"/>
        <v/>
      </c>
      <c r="AL61" s="82" t="str">
        <f t="shared" si="12"/>
        <v/>
      </c>
      <c r="AM61" s="82" t="str">
        <f t="shared" si="13"/>
        <v/>
      </c>
      <c r="AN61" s="216" t="str">
        <f t="shared" si="14"/>
        <v/>
      </c>
      <c r="AO61" s="216" t="str">
        <f t="shared" si="15"/>
        <v/>
      </c>
      <c r="AP61" s="216" t="str">
        <f t="shared" si="16"/>
        <v/>
      </c>
      <c r="AQ61" s="216" t="str">
        <f t="shared" si="17"/>
        <v/>
      </c>
      <c r="AR61" s="216" t="str">
        <f t="shared" si="18"/>
        <v/>
      </c>
      <c r="AS61" s="216" t="str">
        <f t="shared" si="19"/>
        <v/>
      </c>
      <c r="AT61" s="82" t="str">
        <f t="shared" si="20"/>
        <v/>
      </c>
      <c r="AU61" s="226" t="str">
        <f t="shared" si="21"/>
        <v/>
      </c>
    </row>
    <row r="62" spans="1:47" ht="22.5" customHeight="1">
      <c r="A62" s="28"/>
      <c r="B62" s="28"/>
      <c r="C62" s="48">
        <v>1</v>
      </c>
      <c r="D62" s="64" t="str">
        <f t="shared" si="22"/>
        <v/>
      </c>
      <c r="E62" s="28"/>
      <c r="F62" s="82" t="str">
        <f t="shared" si="23"/>
        <v/>
      </c>
      <c r="G62" s="28"/>
      <c r="H62" s="28"/>
      <c r="I62" s="28"/>
      <c r="J62" s="124"/>
      <c r="K62" s="28"/>
      <c r="L62" s="129">
        <f t="shared" si="24"/>
        <v>0</v>
      </c>
      <c r="M62" s="129">
        <f t="shared" si="25"/>
        <v>0</v>
      </c>
      <c r="N62" s="133">
        <f t="shared" si="26"/>
        <v>0</v>
      </c>
      <c r="O62" s="129">
        <f t="shared" si="27"/>
        <v>0</v>
      </c>
      <c r="P62" s="129">
        <f t="shared" si="28"/>
        <v>0</v>
      </c>
      <c r="Q62" s="129">
        <f t="shared" si="29"/>
        <v>0</v>
      </c>
      <c r="R62" s="124"/>
      <c r="S62" s="153"/>
      <c r="T62" s="159">
        <v>18</v>
      </c>
      <c r="U62" s="165" t="str">
        <f t="shared" si="1"/>
        <v/>
      </c>
      <c r="V62" s="82" t="str">
        <f>IF(D65="","",COUNTIF($U$44:U62,U62))</f>
        <v/>
      </c>
      <c r="W62" s="82" t="str">
        <f t="shared" si="2"/>
        <v/>
      </c>
      <c r="X62" s="82" t="str">
        <f t="shared" si="3"/>
        <v/>
      </c>
      <c r="AB62" s="82" t="str">
        <f t="shared" si="4"/>
        <v/>
      </c>
      <c r="AC62" s="82" t="str">
        <f>IF(AD62="","",COUNTIF($AD$44:AD62,AD62))</f>
        <v/>
      </c>
      <c r="AD62" s="82" t="str">
        <f>IF(AE62="","",IF(COUNTIF($AE$44:AE62,AE62)&gt;1,"",AH62))</f>
        <v/>
      </c>
      <c r="AE62" s="82" t="str">
        <f t="shared" si="5"/>
        <v/>
      </c>
      <c r="AF62" s="187" t="str">
        <f t="shared" si="6"/>
        <v/>
      </c>
      <c r="AG62" s="82" t="str">
        <f t="shared" si="7"/>
        <v/>
      </c>
      <c r="AH62" s="82" t="str">
        <f t="shared" si="8"/>
        <v/>
      </c>
      <c r="AI62" s="82" t="str">
        <f t="shared" si="9"/>
        <v/>
      </c>
      <c r="AJ62" s="82" t="str">
        <f t="shared" si="10"/>
        <v/>
      </c>
      <c r="AK62" s="82" t="str">
        <f t="shared" si="11"/>
        <v/>
      </c>
      <c r="AL62" s="82" t="str">
        <f t="shared" si="12"/>
        <v/>
      </c>
      <c r="AM62" s="82" t="str">
        <f t="shared" si="13"/>
        <v/>
      </c>
      <c r="AN62" s="216" t="str">
        <f t="shared" si="14"/>
        <v/>
      </c>
      <c r="AO62" s="216" t="str">
        <f t="shared" si="15"/>
        <v/>
      </c>
      <c r="AP62" s="216" t="str">
        <f t="shared" si="16"/>
        <v/>
      </c>
      <c r="AQ62" s="216" t="str">
        <f t="shared" si="17"/>
        <v/>
      </c>
      <c r="AR62" s="216" t="str">
        <f t="shared" si="18"/>
        <v/>
      </c>
      <c r="AS62" s="216" t="str">
        <f t="shared" si="19"/>
        <v/>
      </c>
      <c r="AT62" s="82" t="str">
        <f t="shared" si="20"/>
        <v/>
      </c>
      <c r="AU62" s="226" t="str">
        <f t="shared" si="21"/>
        <v/>
      </c>
    </row>
    <row r="63" spans="1:47" ht="22.5" customHeight="1">
      <c r="A63" s="28"/>
      <c r="B63" s="28"/>
      <c r="C63" s="48">
        <v>1</v>
      </c>
      <c r="D63" s="64" t="str">
        <f t="shared" si="22"/>
        <v/>
      </c>
      <c r="E63" s="28"/>
      <c r="F63" s="82" t="str">
        <f t="shared" si="23"/>
        <v/>
      </c>
      <c r="G63" s="28"/>
      <c r="H63" s="28"/>
      <c r="I63" s="28"/>
      <c r="J63" s="124"/>
      <c r="K63" s="28"/>
      <c r="L63" s="129">
        <f t="shared" si="24"/>
        <v>0</v>
      </c>
      <c r="M63" s="129">
        <f t="shared" si="25"/>
        <v>0</v>
      </c>
      <c r="N63" s="133">
        <f t="shared" si="26"/>
        <v>0</v>
      </c>
      <c r="O63" s="129">
        <f t="shared" si="27"/>
        <v>0</v>
      </c>
      <c r="P63" s="129">
        <f t="shared" si="28"/>
        <v>0</v>
      </c>
      <c r="Q63" s="129">
        <f t="shared" si="29"/>
        <v>0</v>
      </c>
      <c r="R63" s="124"/>
      <c r="S63" s="153"/>
      <c r="T63" s="159">
        <v>19</v>
      </c>
      <c r="U63" s="165" t="str">
        <f t="shared" si="1"/>
        <v/>
      </c>
      <c r="V63" s="82" t="str">
        <f>IF(D66="","",COUNTIF($U$44:U63,U63))</f>
        <v/>
      </c>
      <c r="W63" s="82" t="str">
        <f t="shared" si="2"/>
        <v/>
      </c>
      <c r="X63" s="82" t="str">
        <f t="shared" si="3"/>
        <v/>
      </c>
      <c r="AB63" s="82" t="str">
        <f t="shared" si="4"/>
        <v/>
      </c>
      <c r="AC63" s="82" t="str">
        <f>IF(AD63="","",COUNTIF($AD$44:AD63,AD63))</f>
        <v/>
      </c>
      <c r="AD63" s="82" t="str">
        <f>IF(AE63="","",IF(COUNTIF($AE$44:AE63,AE63)&gt;1,"",AH63))</f>
        <v/>
      </c>
      <c r="AE63" s="82" t="str">
        <f t="shared" si="5"/>
        <v/>
      </c>
      <c r="AF63" s="187" t="str">
        <f t="shared" si="6"/>
        <v/>
      </c>
      <c r="AG63" s="82" t="str">
        <f t="shared" si="7"/>
        <v/>
      </c>
      <c r="AH63" s="82" t="str">
        <f t="shared" si="8"/>
        <v/>
      </c>
      <c r="AI63" s="82" t="str">
        <f t="shared" si="9"/>
        <v/>
      </c>
      <c r="AJ63" s="82" t="str">
        <f t="shared" si="10"/>
        <v/>
      </c>
      <c r="AK63" s="82" t="str">
        <f t="shared" si="11"/>
        <v/>
      </c>
      <c r="AL63" s="82" t="str">
        <f t="shared" si="12"/>
        <v/>
      </c>
      <c r="AM63" s="82" t="str">
        <f t="shared" si="13"/>
        <v/>
      </c>
      <c r="AN63" s="216" t="str">
        <f t="shared" si="14"/>
        <v/>
      </c>
      <c r="AO63" s="216" t="str">
        <f t="shared" si="15"/>
        <v/>
      </c>
      <c r="AP63" s="216" t="str">
        <f t="shared" si="16"/>
        <v/>
      </c>
      <c r="AQ63" s="216" t="str">
        <f t="shared" si="17"/>
        <v/>
      </c>
      <c r="AR63" s="216" t="str">
        <f t="shared" si="18"/>
        <v/>
      </c>
      <c r="AS63" s="216" t="str">
        <f t="shared" si="19"/>
        <v/>
      </c>
      <c r="AT63" s="82" t="str">
        <f t="shared" si="20"/>
        <v/>
      </c>
      <c r="AU63" s="226" t="str">
        <f t="shared" si="21"/>
        <v/>
      </c>
    </row>
    <row r="64" spans="1:47" ht="22.5" customHeight="1">
      <c r="A64" s="28"/>
      <c r="B64" s="28"/>
      <c r="C64" s="48">
        <v>1</v>
      </c>
      <c r="D64" s="64" t="str">
        <f t="shared" si="22"/>
        <v/>
      </c>
      <c r="E64" s="28"/>
      <c r="F64" s="82" t="str">
        <f t="shared" si="23"/>
        <v/>
      </c>
      <c r="G64" s="28"/>
      <c r="H64" s="28"/>
      <c r="I64" s="28"/>
      <c r="J64" s="124"/>
      <c r="K64" s="28"/>
      <c r="L64" s="129">
        <f t="shared" si="24"/>
        <v>0</v>
      </c>
      <c r="M64" s="129">
        <f t="shared" si="25"/>
        <v>0</v>
      </c>
      <c r="N64" s="133">
        <f t="shared" si="26"/>
        <v>0</v>
      </c>
      <c r="O64" s="129">
        <f t="shared" si="27"/>
        <v>0</v>
      </c>
      <c r="P64" s="129">
        <f t="shared" si="28"/>
        <v>0</v>
      </c>
      <c r="Q64" s="129">
        <f t="shared" si="29"/>
        <v>0</v>
      </c>
      <c r="R64" s="124"/>
      <c r="S64" s="153"/>
      <c r="T64" s="159">
        <v>20</v>
      </c>
      <c r="U64" s="165" t="str">
        <f t="shared" si="1"/>
        <v/>
      </c>
      <c r="V64" s="82" t="str">
        <f>IF(D67="","",COUNTIF($U$44:U64,U64))</f>
        <v/>
      </c>
      <c r="W64" s="82" t="str">
        <f t="shared" si="2"/>
        <v/>
      </c>
      <c r="X64" s="82" t="str">
        <f t="shared" si="3"/>
        <v/>
      </c>
      <c r="AB64" s="82" t="str">
        <f t="shared" si="4"/>
        <v/>
      </c>
      <c r="AC64" s="82" t="str">
        <f>IF(AD64="","",COUNTIF($AD$44:AD64,AD64))</f>
        <v/>
      </c>
      <c r="AD64" s="82" t="str">
        <f>IF(AE64="","",IF(COUNTIF($AE$44:AE64,AE64)&gt;1,"",AH64))</f>
        <v/>
      </c>
      <c r="AE64" s="82" t="str">
        <f t="shared" si="5"/>
        <v/>
      </c>
      <c r="AF64" s="187" t="str">
        <f t="shared" si="6"/>
        <v/>
      </c>
      <c r="AG64" s="82" t="str">
        <f t="shared" si="7"/>
        <v/>
      </c>
      <c r="AH64" s="82" t="str">
        <f t="shared" si="8"/>
        <v/>
      </c>
      <c r="AI64" s="82" t="str">
        <f t="shared" si="9"/>
        <v/>
      </c>
      <c r="AJ64" s="82" t="str">
        <f t="shared" si="10"/>
        <v/>
      </c>
      <c r="AK64" s="82" t="str">
        <f t="shared" si="11"/>
        <v/>
      </c>
      <c r="AL64" s="82" t="str">
        <f t="shared" si="12"/>
        <v/>
      </c>
      <c r="AM64" s="82" t="str">
        <f t="shared" si="13"/>
        <v/>
      </c>
      <c r="AN64" s="216" t="str">
        <f t="shared" si="14"/>
        <v/>
      </c>
      <c r="AO64" s="216" t="str">
        <f t="shared" si="15"/>
        <v/>
      </c>
      <c r="AP64" s="216" t="str">
        <f t="shared" si="16"/>
        <v/>
      </c>
      <c r="AQ64" s="216" t="str">
        <f t="shared" si="17"/>
        <v/>
      </c>
      <c r="AR64" s="216" t="str">
        <f t="shared" si="18"/>
        <v/>
      </c>
      <c r="AS64" s="216" t="str">
        <f t="shared" si="19"/>
        <v/>
      </c>
      <c r="AT64" s="82" t="str">
        <f t="shared" si="20"/>
        <v/>
      </c>
      <c r="AU64" s="226" t="str">
        <f t="shared" si="21"/>
        <v/>
      </c>
    </row>
    <row r="65" spans="1:47" ht="22.5" customHeight="1">
      <c r="A65" s="28"/>
      <c r="B65" s="28"/>
      <c r="C65" s="48">
        <v>1</v>
      </c>
      <c r="D65" s="64" t="str">
        <f t="shared" si="22"/>
        <v/>
      </c>
      <c r="E65" s="28"/>
      <c r="F65" s="82" t="str">
        <f t="shared" si="23"/>
        <v/>
      </c>
      <c r="G65" s="28"/>
      <c r="H65" s="28"/>
      <c r="I65" s="28"/>
      <c r="J65" s="124"/>
      <c r="K65" s="28"/>
      <c r="L65" s="129">
        <f t="shared" si="24"/>
        <v>0</v>
      </c>
      <c r="M65" s="129">
        <f t="shared" si="25"/>
        <v>0</v>
      </c>
      <c r="N65" s="133">
        <f t="shared" si="26"/>
        <v>0</v>
      </c>
      <c r="O65" s="129">
        <f t="shared" si="27"/>
        <v>0</v>
      </c>
      <c r="P65" s="129">
        <f t="shared" si="28"/>
        <v>0</v>
      </c>
      <c r="Q65" s="129">
        <f t="shared" si="29"/>
        <v>0</v>
      </c>
      <c r="R65" s="124"/>
      <c r="S65" s="153"/>
      <c r="T65" s="159">
        <v>21</v>
      </c>
      <c r="U65" s="165" t="str">
        <f t="shared" si="1"/>
        <v/>
      </c>
      <c r="V65" s="82" t="str">
        <f>IF(D68="","",COUNTIF($U$44:U65,U65))</f>
        <v/>
      </c>
      <c r="W65" s="82" t="str">
        <f t="shared" si="2"/>
        <v/>
      </c>
      <c r="X65" s="82" t="str">
        <f t="shared" si="3"/>
        <v/>
      </c>
      <c r="AB65" s="82" t="str">
        <f t="shared" si="4"/>
        <v/>
      </c>
      <c r="AC65" s="82" t="str">
        <f>IF(AD65="","",COUNTIF($AD$44:AD65,AD65))</f>
        <v/>
      </c>
      <c r="AD65" s="82" t="str">
        <f>IF(AE65="","",IF(COUNTIF($AE$44:AE65,AE65)&gt;1,"",AH65))</f>
        <v/>
      </c>
      <c r="AE65" s="82" t="str">
        <f t="shared" si="5"/>
        <v/>
      </c>
      <c r="AF65" s="187" t="str">
        <f t="shared" si="6"/>
        <v/>
      </c>
      <c r="AG65" s="82" t="str">
        <f t="shared" si="7"/>
        <v/>
      </c>
      <c r="AH65" s="82" t="str">
        <f t="shared" si="8"/>
        <v/>
      </c>
      <c r="AI65" s="82" t="str">
        <f t="shared" si="9"/>
        <v/>
      </c>
      <c r="AJ65" s="82" t="str">
        <f t="shared" si="10"/>
        <v/>
      </c>
      <c r="AK65" s="82" t="str">
        <f t="shared" si="11"/>
        <v/>
      </c>
      <c r="AL65" s="82" t="str">
        <f t="shared" si="12"/>
        <v/>
      </c>
      <c r="AM65" s="82" t="str">
        <f t="shared" si="13"/>
        <v/>
      </c>
      <c r="AN65" s="216" t="str">
        <f t="shared" si="14"/>
        <v/>
      </c>
      <c r="AO65" s="216" t="str">
        <f t="shared" si="15"/>
        <v/>
      </c>
      <c r="AP65" s="216" t="str">
        <f t="shared" si="16"/>
        <v/>
      </c>
      <c r="AQ65" s="216" t="str">
        <f t="shared" si="17"/>
        <v/>
      </c>
      <c r="AR65" s="216" t="str">
        <f t="shared" si="18"/>
        <v/>
      </c>
      <c r="AS65" s="216" t="str">
        <f t="shared" si="19"/>
        <v/>
      </c>
      <c r="AT65" s="82" t="str">
        <f t="shared" si="20"/>
        <v/>
      </c>
      <c r="AU65" s="226" t="str">
        <f t="shared" si="21"/>
        <v/>
      </c>
    </row>
    <row r="66" spans="1:47" ht="22.5" customHeight="1">
      <c r="A66" s="28"/>
      <c r="B66" s="28"/>
      <c r="C66" s="48">
        <v>1</v>
      </c>
      <c r="D66" s="64" t="str">
        <f t="shared" si="22"/>
        <v/>
      </c>
      <c r="E66" s="28"/>
      <c r="F66" s="82" t="str">
        <f t="shared" si="23"/>
        <v/>
      </c>
      <c r="G66" s="28"/>
      <c r="H66" s="28"/>
      <c r="I66" s="28"/>
      <c r="J66" s="124"/>
      <c r="K66" s="28"/>
      <c r="L66" s="129">
        <f t="shared" si="24"/>
        <v>0</v>
      </c>
      <c r="M66" s="129">
        <f t="shared" si="25"/>
        <v>0</v>
      </c>
      <c r="N66" s="133">
        <f t="shared" si="26"/>
        <v>0</v>
      </c>
      <c r="O66" s="129">
        <f t="shared" si="27"/>
        <v>0</v>
      </c>
      <c r="P66" s="129">
        <f t="shared" si="28"/>
        <v>0</v>
      </c>
      <c r="Q66" s="129">
        <f t="shared" si="29"/>
        <v>0</v>
      </c>
      <c r="R66" s="124"/>
      <c r="S66" s="153"/>
      <c r="T66" s="159">
        <v>22</v>
      </c>
      <c r="U66" s="165" t="str">
        <f t="shared" si="1"/>
        <v/>
      </c>
      <c r="V66" s="82" t="str">
        <f>IF(D69="","",COUNTIF($U$44:U66,U66))</f>
        <v/>
      </c>
      <c r="W66" s="82" t="str">
        <f t="shared" si="2"/>
        <v/>
      </c>
      <c r="X66" s="82" t="str">
        <f t="shared" si="3"/>
        <v/>
      </c>
      <c r="AB66" s="82" t="str">
        <f t="shared" si="4"/>
        <v/>
      </c>
      <c r="AC66" s="82" t="str">
        <f>IF(AD66="","",COUNTIF($AD$44:AD66,AD66))</f>
        <v/>
      </c>
      <c r="AD66" s="82" t="str">
        <f>IF(AE66="","",IF(COUNTIF($AE$44:AE66,AE66)&gt;1,"",AH66))</f>
        <v/>
      </c>
      <c r="AE66" s="82" t="str">
        <f t="shared" si="5"/>
        <v/>
      </c>
      <c r="AF66" s="187" t="str">
        <f t="shared" si="6"/>
        <v/>
      </c>
      <c r="AG66" s="82" t="str">
        <f t="shared" si="7"/>
        <v/>
      </c>
      <c r="AH66" s="82" t="str">
        <f t="shared" si="8"/>
        <v/>
      </c>
      <c r="AI66" s="82" t="str">
        <f t="shared" si="9"/>
        <v/>
      </c>
      <c r="AJ66" s="82" t="str">
        <f t="shared" si="10"/>
        <v/>
      </c>
      <c r="AK66" s="82" t="str">
        <f t="shared" si="11"/>
        <v/>
      </c>
      <c r="AL66" s="82" t="str">
        <f t="shared" si="12"/>
        <v/>
      </c>
      <c r="AM66" s="82" t="str">
        <f t="shared" si="13"/>
        <v/>
      </c>
      <c r="AN66" s="216" t="str">
        <f t="shared" si="14"/>
        <v/>
      </c>
      <c r="AO66" s="216" t="str">
        <f t="shared" si="15"/>
        <v/>
      </c>
      <c r="AP66" s="216" t="str">
        <f t="shared" si="16"/>
        <v/>
      </c>
      <c r="AQ66" s="216" t="str">
        <f t="shared" si="17"/>
        <v/>
      </c>
      <c r="AR66" s="216" t="str">
        <f t="shared" si="18"/>
        <v/>
      </c>
      <c r="AS66" s="216" t="str">
        <f t="shared" si="19"/>
        <v/>
      </c>
      <c r="AT66" s="82" t="str">
        <f t="shared" si="20"/>
        <v/>
      </c>
      <c r="AU66" s="226" t="str">
        <f t="shared" si="21"/>
        <v/>
      </c>
    </row>
    <row r="67" spans="1:47" ht="22.5" customHeight="1">
      <c r="A67" s="28"/>
      <c r="B67" s="28"/>
      <c r="C67" s="48">
        <v>1</v>
      </c>
      <c r="D67" s="64" t="str">
        <f t="shared" si="22"/>
        <v/>
      </c>
      <c r="E67" s="28"/>
      <c r="F67" s="82" t="str">
        <f t="shared" si="23"/>
        <v/>
      </c>
      <c r="G67" s="28"/>
      <c r="H67" s="28"/>
      <c r="I67" s="28"/>
      <c r="J67" s="124"/>
      <c r="K67" s="28"/>
      <c r="L67" s="129">
        <f t="shared" si="24"/>
        <v>0</v>
      </c>
      <c r="M67" s="129">
        <f t="shared" si="25"/>
        <v>0</v>
      </c>
      <c r="N67" s="133">
        <f t="shared" si="26"/>
        <v>0</v>
      </c>
      <c r="O67" s="129">
        <f t="shared" si="27"/>
        <v>0</v>
      </c>
      <c r="P67" s="129">
        <f t="shared" si="28"/>
        <v>0</v>
      </c>
      <c r="Q67" s="129">
        <f t="shared" si="29"/>
        <v>0</v>
      </c>
      <c r="R67" s="124"/>
      <c r="S67" s="153"/>
      <c r="T67" s="159">
        <v>23</v>
      </c>
      <c r="U67" s="165" t="str">
        <f t="shared" si="1"/>
        <v/>
      </c>
      <c r="V67" s="82" t="str">
        <f>IF(D70="","",COUNTIF($U$44:U67,U67))</f>
        <v/>
      </c>
      <c r="W67" s="82" t="str">
        <f t="shared" si="2"/>
        <v/>
      </c>
      <c r="X67" s="82" t="str">
        <f t="shared" si="3"/>
        <v/>
      </c>
      <c r="AB67" s="82" t="str">
        <f t="shared" si="4"/>
        <v/>
      </c>
      <c r="AC67" s="82" t="str">
        <f>IF(AD67="","",COUNTIF($AD$44:AD67,AD67))</f>
        <v/>
      </c>
      <c r="AD67" s="82" t="str">
        <f>IF(AE67="","",IF(COUNTIF($AE$44:AE67,AE67)&gt;1,"",AH67))</f>
        <v/>
      </c>
      <c r="AE67" s="82" t="str">
        <f t="shared" si="5"/>
        <v/>
      </c>
      <c r="AF67" s="187" t="str">
        <f t="shared" si="6"/>
        <v/>
      </c>
      <c r="AG67" s="82" t="str">
        <f t="shared" si="7"/>
        <v/>
      </c>
      <c r="AH67" s="82" t="str">
        <f t="shared" si="8"/>
        <v/>
      </c>
      <c r="AI67" s="82" t="str">
        <f t="shared" si="9"/>
        <v/>
      </c>
      <c r="AJ67" s="82" t="str">
        <f t="shared" si="10"/>
        <v/>
      </c>
      <c r="AK67" s="82" t="str">
        <f t="shared" si="11"/>
        <v/>
      </c>
      <c r="AL67" s="82" t="str">
        <f t="shared" si="12"/>
        <v/>
      </c>
      <c r="AM67" s="82" t="str">
        <f t="shared" si="13"/>
        <v/>
      </c>
      <c r="AN67" s="216" t="str">
        <f t="shared" si="14"/>
        <v/>
      </c>
      <c r="AO67" s="216" t="str">
        <f t="shared" si="15"/>
        <v/>
      </c>
      <c r="AP67" s="216" t="str">
        <f t="shared" si="16"/>
        <v/>
      </c>
      <c r="AQ67" s="216" t="str">
        <f t="shared" si="17"/>
        <v/>
      </c>
      <c r="AR67" s="216" t="str">
        <f t="shared" si="18"/>
        <v/>
      </c>
      <c r="AS67" s="216" t="str">
        <f t="shared" si="19"/>
        <v/>
      </c>
      <c r="AT67" s="82" t="str">
        <f t="shared" si="20"/>
        <v/>
      </c>
      <c r="AU67" s="226" t="str">
        <f t="shared" si="21"/>
        <v/>
      </c>
    </row>
    <row r="68" spans="1:47" ht="22.5" customHeight="1">
      <c r="A68" s="28"/>
      <c r="B68" s="28"/>
      <c r="C68" s="48">
        <v>1</v>
      </c>
      <c r="D68" s="64" t="str">
        <f t="shared" si="22"/>
        <v/>
      </c>
      <c r="E68" s="28"/>
      <c r="F68" s="82" t="str">
        <f t="shared" si="23"/>
        <v/>
      </c>
      <c r="G68" s="28"/>
      <c r="H68" s="28"/>
      <c r="I68" s="28"/>
      <c r="J68" s="124"/>
      <c r="K68" s="28"/>
      <c r="L68" s="129">
        <f t="shared" si="24"/>
        <v>0</v>
      </c>
      <c r="M68" s="129">
        <f t="shared" si="25"/>
        <v>0</v>
      </c>
      <c r="N68" s="133">
        <f t="shared" si="26"/>
        <v>0</v>
      </c>
      <c r="O68" s="129">
        <f t="shared" si="27"/>
        <v>0</v>
      </c>
      <c r="P68" s="129">
        <f t="shared" si="28"/>
        <v>0</v>
      </c>
      <c r="Q68" s="129">
        <f t="shared" si="29"/>
        <v>0</v>
      </c>
      <c r="R68" s="124"/>
      <c r="S68" s="153"/>
      <c r="T68" s="159">
        <v>24</v>
      </c>
      <c r="U68" s="165" t="str">
        <f t="shared" si="1"/>
        <v/>
      </c>
      <c r="V68" s="82" t="str">
        <f>IF(D71="","",COUNTIF($U$44:U68,U68))</f>
        <v/>
      </c>
      <c r="W68" s="82" t="str">
        <f t="shared" si="2"/>
        <v/>
      </c>
      <c r="X68" s="82" t="str">
        <f t="shared" si="3"/>
        <v/>
      </c>
      <c r="AB68" s="82" t="str">
        <f t="shared" si="4"/>
        <v/>
      </c>
      <c r="AC68" s="82" t="str">
        <f>IF(AD68="","",COUNTIF($AD$44:AD68,AD68))</f>
        <v/>
      </c>
      <c r="AD68" s="82" t="str">
        <f>IF(AE68="","",IF(COUNTIF($AE$44:AE68,AE68)&gt;1,"",AH68))</f>
        <v/>
      </c>
      <c r="AE68" s="82" t="str">
        <f t="shared" si="5"/>
        <v/>
      </c>
      <c r="AF68" s="187" t="str">
        <f t="shared" si="6"/>
        <v/>
      </c>
      <c r="AG68" s="82" t="str">
        <f t="shared" si="7"/>
        <v/>
      </c>
      <c r="AH68" s="82" t="str">
        <f t="shared" si="8"/>
        <v/>
      </c>
      <c r="AI68" s="82" t="str">
        <f t="shared" si="9"/>
        <v/>
      </c>
      <c r="AJ68" s="82" t="str">
        <f t="shared" si="10"/>
        <v/>
      </c>
      <c r="AK68" s="82" t="str">
        <f t="shared" si="11"/>
        <v/>
      </c>
      <c r="AL68" s="82" t="str">
        <f t="shared" si="12"/>
        <v/>
      </c>
      <c r="AM68" s="82" t="str">
        <f t="shared" si="13"/>
        <v/>
      </c>
      <c r="AN68" s="216" t="str">
        <f t="shared" si="14"/>
        <v/>
      </c>
      <c r="AO68" s="216" t="str">
        <f t="shared" si="15"/>
        <v/>
      </c>
      <c r="AP68" s="216" t="str">
        <f t="shared" si="16"/>
        <v/>
      </c>
      <c r="AQ68" s="216" t="str">
        <f t="shared" si="17"/>
        <v/>
      </c>
      <c r="AR68" s="216" t="str">
        <f t="shared" si="18"/>
        <v/>
      </c>
      <c r="AS68" s="216" t="str">
        <f t="shared" si="19"/>
        <v/>
      </c>
      <c r="AT68" s="82" t="str">
        <f t="shared" si="20"/>
        <v/>
      </c>
      <c r="AU68" s="226" t="str">
        <f t="shared" si="21"/>
        <v/>
      </c>
    </row>
    <row r="69" spans="1:47" ht="22.5" customHeight="1">
      <c r="A69" s="28"/>
      <c r="B69" s="28"/>
      <c r="C69" s="48">
        <v>1</v>
      </c>
      <c r="D69" s="64" t="str">
        <f t="shared" si="22"/>
        <v/>
      </c>
      <c r="E69" s="28"/>
      <c r="F69" s="82" t="str">
        <f t="shared" si="23"/>
        <v/>
      </c>
      <c r="G69" s="28"/>
      <c r="H69" s="28"/>
      <c r="I69" s="28"/>
      <c r="J69" s="124"/>
      <c r="K69" s="28"/>
      <c r="L69" s="129">
        <f t="shared" si="24"/>
        <v>0</v>
      </c>
      <c r="M69" s="129">
        <f t="shared" si="25"/>
        <v>0</v>
      </c>
      <c r="N69" s="133">
        <f t="shared" si="26"/>
        <v>0</v>
      </c>
      <c r="O69" s="129">
        <f t="shared" si="27"/>
        <v>0</v>
      </c>
      <c r="P69" s="129">
        <f t="shared" si="28"/>
        <v>0</v>
      </c>
      <c r="Q69" s="129">
        <f t="shared" si="29"/>
        <v>0</v>
      </c>
      <c r="R69" s="124"/>
      <c r="S69" s="153"/>
      <c r="T69" s="159">
        <v>25</v>
      </c>
      <c r="U69" s="165" t="str">
        <f t="shared" si="1"/>
        <v/>
      </c>
      <c r="V69" s="82" t="str">
        <f>IF(D72="","",COUNTIF($U$44:U69,U69))</f>
        <v/>
      </c>
      <c r="W69" s="82" t="str">
        <f t="shared" si="2"/>
        <v/>
      </c>
      <c r="X69" s="82" t="str">
        <f t="shared" si="3"/>
        <v/>
      </c>
      <c r="AB69" s="82" t="str">
        <f t="shared" si="4"/>
        <v/>
      </c>
      <c r="AC69" s="82" t="str">
        <f>IF(AD69="","",COUNTIF($AD$44:AD69,AD69))</f>
        <v/>
      </c>
      <c r="AD69" s="82" t="str">
        <f>IF(AE69="","",IF(COUNTIF($AE$44:AE69,AE69)&gt;1,"",AH69))</f>
        <v/>
      </c>
      <c r="AE69" s="82" t="str">
        <f t="shared" si="5"/>
        <v/>
      </c>
      <c r="AF69" s="187" t="str">
        <f t="shared" si="6"/>
        <v/>
      </c>
      <c r="AG69" s="82" t="str">
        <f t="shared" si="7"/>
        <v/>
      </c>
      <c r="AH69" s="82" t="str">
        <f t="shared" si="8"/>
        <v/>
      </c>
      <c r="AI69" s="82" t="str">
        <f t="shared" si="9"/>
        <v/>
      </c>
      <c r="AJ69" s="82" t="str">
        <f t="shared" si="10"/>
        <v/>
      </c>
      <c r="AK69" s="82" t="str">
        <f t="shared" si="11"/>
        <v/>
      </c>
      <c r="AL69" s="82" t="str">
        <f t="shared" si="12"/>
        <v/>
      </c>
      <c r="AM69" s="82" t="str">
        <f t="shared" si="13"/>
        <v/>
      </c>
      <c r="AN69" s="216" t="str">
        <f t="shared" si="14"/>
        <v/>
      </c>
      <c r="AO69" s="216" t="str">
        <f t="shared" si="15"/>
        <v/>
      </c>
      <c r="AP69" s="216" t="str">
        <f t="shared" si="16"/>
        <v/>
      </c>
      <c r="AQ69" s="216" t="str">
        <f t="shared" si="17"/>
        <v/>
      </c>
      <c r="AR69" s="216" t="str">
        <f t="shared" si="18"/>
        <v/>
      </c>
      <c r="AS69" s="216" t="str">
        <f t="shared" si="19"/>
        <v/>
      </c>
      <c r="AT69" s="82" t="str">
        <f t="shared" si="20"/>
        <v/>
      </c>
      <c r="AU69" s="226" t="str">
        <f t="shared" si="21"/>
        <v/>
      </c>
    </row>
    <row r="70" spans="1:47" ht="22.5" customHeight="1">
      <c r="A70" s="28"/>
      <c r="B70" s="28"/>
      <c r="C70" s="48">
        <v>1</v>
      </c>
      <c r="D70" s="64" t="str">
        <f t="shared" si="22"/>
        <v/>
      </c>
      <c r="E70" s="28"/>
      <c r="F70" s="82" t="str">
        <f t="shared" si="23"/>
        <v/>
      </c>
      <c r="G70" s="28"/>
      <c r="H70" s="28"/>
      <c r="I70" s="28"/>
      <c r="J70" s="124"/>
      <c r="K70" s="28"/>
      <c r="L70" s="129">
        <f t="shared" si="24"/>
        <v>0</v>
      </c>
      <c r="M70" s="129">
        <f t="shared" si="25"/>
        <v>0</v>
      </c>
      <c r="N70" s="133">
        <f t="shared" si="26"/>
        <v>0</v>
      </c>
      <c r="O70" s="129">
        <f t="shared" si="27"/>
        <v>0</v>
      </c>
      <c r="P70" s="129">
        <f t="shared" si="28"/>
        <v>0</v>
      </c>
      <c r="Q70" s="129">
        <f t="shared" si="29"/>
        <v>0</v>
      </c>
      <c r="R70" s="124"/>
      <c r="S70" s="153"/>
      <c r="T70" s="159">
        <v>26</v>
      </c>
      <c r="U70" s="165" t="str">
        <f t="shared" si="1"/>
        <v/>
      </c>
      <c r="V70" s="82" t="str">
        <f>IF(D73="","",COUNTIF($U$44:U70,U70))</f>
        <v/>
      </c>
      <c r="W70" s="82" t="str">
        <f t="shared" si="2"/>
        <v/>
      </c>
      <c r="X70" s="82" t="str">
        <f t="shared" si="3"/>
        <v/>
      </c>
      <c r="AB70" s="82" t="str">
        <f t="shared" si="4"/>
        <v/>
      </c>
      <c r="AC70" s="82" t="str">
        <f>IF(AD70="","",COUNTIF($AD$44:AD70,AD70))</f>
        <v/>
      </c>
      <c r="AD70" s="82" t="str">
        <f>IF(AE70="","",IF(COUNTIF($AE$44:AE70,AE70)&gt;1,"",AH70))</f>
        <v/>
      </c>
      <c r="AE70" s="82" t="str">
        <f t="shared" si="5"/>
        <v/>
      </c>
      <c r="AF70" s="187" t="str">
        <f t="shared" si="6"/>
        <v/>
      </c>
      <c r="AG70" s="82" t="str">
        <f t="shared" si="7"/>
        <v/>
      </c>
      <c r="AH70" s="82" t="str">
        <f t="shared" si="8"/>
        <v/>
      </c>
      <c r="AI70" s="82" t="str">
        <f t="shared" si="9"/>
        <v/>
      </c>
      <c r="AJ70" s="82" t="str">
        <f t="shared" si="10"/>
        <v/>
      </c>
      <c r="AK70" s="82" t="str">
        <f t="shared" si="11"/>
        <v/>
      </c>
      <c r="AL70" s="82" t="str">
        <f t="shared" si="12"/>
        <v/>
      </c>
      <c r="AM70" s="82" t="str">
        <f t="shared" si="13"/>
        <v/>
      </c>
      <c r="AN70" s="216" t="str">
        <f t="shared" si="14"/>
        <v/>
      </c>
      <c r="AO70" s="216" t="str">
        <f t="shared" si="15"/>
        <v/>
      </c>
      <c r="AP70" s="216" t="str">
        <f t="shared" si="16"/>
        <v/>
      </c>
      <c r="AQ70" s="216" t="str">
        <f t="shared" si="17"/>
        <v/>
      </c>
      <c r="AR70" s="216" t="str">
        <f t="shared" si="18"/>
        <v/>
      </c>
      <c r="AS70" s="216" t="str">
        <f t="shared" si="19"/>
        <v/>
      </c>
      <c r="AT70" s="82" t="str">
        <f t="shared" si="20"/>
        <v/>
      </c>
      <c r="AU70" s="226" t="str">
        <f t="shared" si="21"/>
        <v/>
      </c>
    </row>
    <row r="71" spans="1:47" ht="22.5" customHeight="1">
      <c r="A71" s="28"/>
      <c r="B71" s="28"/>
      <c r="C71" s="48">
        <v>1</v>
      </c>
      <c r="D71" s="64" t="str">
        <f t="shared" si="22"/>
        <v/>
      </c>
      <c r="E71" s="28"/>
      <c r="F71" s="82" t="str">
        <f t="shared" si="23"/>
        <v/>
      </c>
      <c r="G71" s="28"/>
      <c r="H71" s="28"/>
      <c r="I71" s="28"/>
      <c r="J71" s="124"/>
      <c r="K71" s="28"/>
      <c r="L71" s="129">
        <f t="shared" si="24"/>
        <v>0</v>
      </c>
      <c r="M71" s="129">
        <f t="shared" si="25"/>
        <v>0</v>
      </c>
      <c r="N71" s="133">
        <f t="shared" si="26"/>
        <v>0</v>
      </c>
      <c r="O71" s="129">
        <f t="shared" si="27"/>
        <v>0</v>
      </c>
      <c r="P71" s="129">
        <f t="shared" si="28"/>
        <v>0</v>
      </c>
      <c r="Q71" s="129">
        <f t="shared" si="29"/>
        <v>0</v>
      </c>
      <c r="R71" s="124"/>
      <c r="S71" s="153"/>
      <c r="T71" s="159">
        <v>27</v>
      </c>
      <c r="U71" s="165" t="str">
        <f t="shared" si="1"/>
        <v/>
      </c>
      <c r="V71" s="82" t="str">
        <f>IF(D74="","",COUNTIF($U$44:U71,U71))</f>
        <v/>
      </c>
      <c r="W71" s="82" t="str">
        <f t="shared" si="2"/>
        <v/>
      </c>
      <c r="X71" s="82" t="str">
        <f t="shared" si="3"/>
        <v/>
      </c>
      <c r="AB71" s="82" t="str">
        <f t="shared" si="4"/>
        <v/>
      </c>
      <c r="AC71" s="82" t="str">
        <f>IF(AD71="","",COUNTIF($AD$44:AD71,AD71))</f>
        <v/>
      </c>
      <c r="AD71" s="82" t="str">
        <f>IF(AE71="","",IF(COUNTIF($AE$44:AE71,AE71)&gt;1,"",AH71))</f>
        <v/>
      </c>
      <c r="AE71" s="82" t="str">
        <f t="shared" si="5"/>
        <v/>
      </c>
      <c r="AF71" s="187" t="str">
        <f t="shared" si="6"/>
        <v/>
      </c>
      <c r="AG71" s="82" t="str">
        <f t="shared" si="7"/>
        <v/>
      </c>
      <c r="AH71" s="82" t="str">
        <f t="shared" si="8"/>
        <v/>
      </c>
      <c r="AI71" s="82" t="str">
        <f t="shared" si="9"/>
        <v/>
      </c>
      <c r="AJ71" s="82" t="str">
        <f t="shared" si="10"/>
        <v/>
      </c>
      <c r="AK71" s="82" t="str">
        <f t="shared" si="11"/>
        <v/>
      </c>
      <c r="AL71" s="82" t="str">
        <f t="shared" si="12"/>
        <v/>
      </c>
      <c r="AM71" s="82" t="str">
        <f t="shared" si="13"/>
        <v/>
      </c>
      <c r="AN71" s="216" t="str">
        <f t="shared" si="14"/>
        <v/>
      </c>
      <c r="AO71" s="216" t="str">
        <f t="shared" si="15"/>
        <v/>
      </c>
      <c r="AP71" s="216" t="str">
        <f t="shared" si="16"/>
        <v/>
      </c>
      <c r="AQ71" s="216" t="str">
        <f t="shared" si="17"/>
        <v/>
      </c>
      <c r="AR71" s="216" t="str">
        <f t="shared" si="18"/>
        <v/>
      </c>
      <c r="AS71" s="216" t="str">
        <f t="shared" si="19"/>
        <v/>
      </c>
      <c r="AT71" s="82" t="str">
        <f t="shared" si="20"/>
        <v/>
      </c>
      <c r="AU71" s="226" t="str">
        <f t="shared" si="21"/>
        <v/>
      </c>
    </row>
    <row r="72" spans="1:47" ht="22.5" customHeight="1">
      <c r="A72" s="28"/>
      <c r="B72" s="28"/>
      <c r="C72" s="48">
        <v>1</v>
      </c>
      <c r="D72" s="64" t="str">
        <f t="shared" si="22"/>
        <v/>
      </c>
      <c r="E72" s="28"/>
      <c r="F72" s="82" t="str">
        <f t="shared" si="23"/>
        <v/>
      </c>
      <c r="G72" s="28"/>
      <c r="H72" s="28"/>
      <c r="I72" s="28"/>
      <c r="J72" s="124"/>
      <c r="K72" s="28"/>
      <c r="L72" s="129">
        <f t="shared" si="24"/>
        <v>0</v>
      </c>
      <c r="M72" s="129">
        <f t="shared" si="25"/>
        <v>0</v>
      </c>
      <c r="N72" s="133">
        <f t="shared" si="26"/>
        <v>0</v>
      </c>
      <c r="O72" s="129">
        <f t="shared" si="27"/>
        <v>0</v>
      </c>
      <c r="P72" s="129">
        <f t="shared" si="28"/>
        <v>0</v>
      </c>
      <c r="Q72" s="129">
        <f t="shared" si="29"/>
        <v>0</v>
      </c>
      <c r="R72" s="124"/>
      <c r="S72" s="153"/>
      <c r="T72" s="159">
        <v>28</v>
      </c>
      <c r="U72" s="165" t="str">
        <f t="shared" si="1"/>
        <v/>
      </c>
      <c r="V72" s="82" t="str">
        <f>IF(D75="","",COUNTIF($U$44:U72,U72))</f>
        <v/>
      </c>
      <c r="W72" s="82" t="str">
        <f t="shared" si="2"/>
        <v/>
      </c>
      <c r="X72" s="82" t="str">
        <f t="shared" si="3"/>
        <v/>
      </c>
      <c r="AB72" s="82" t="str">
        <f t="shared" si="4"/>
        <v/>
      </c>
      <c r="AC72" s="82" t="str">
        <f>IF(AD72="","",COUNTIF($AD$44:AD72,AD72))</f>
        <v/>
      </c>
      <c r="AD72" s="82" t="str">
        <f>IF(AE72="","",IF(COUNTIF($AE$44:AE72,AE72)&gt;1,"",AH72))</f>
        <v/>
      </c>
      <c r="AE72" s="82" t="str">
        <f t="shared" si="5"/>
        <v/>
      </c>
      <c r="AF72" s="187" t="str">
        <f t="shared" si="6"/>
        <v/>
      </c>
      <c r="AG72" s="82" t="str">
        <f t="shared" si="7"/>
        <v/>
      </c>
      <c r="AH72" s="82" t="str">
        <f t="shared" si="8"/>
        <v/>
      </c>
      <c r="AI72" s="82" t="str">
        <f t="shared" si="9"/>
        <v/>
      </c>
      <c r="AJ72" s="82" t="str">
        <f t="shared" si="10"/>
        <v/>
      </c>
      <c r="AK72" s="82" t="str">
        <f t="shared" si="11"/>
        <v/>
      </c>
      <c r="AL72" s="82" t="str">
        <f t="shared" si="12"/>
        <v/>
      </c>
      <c r="AM72" s="82" t="str">
        <f t="shared" si="13"/>
        <v/>
      </c>
      <c r="AN72" s="216" t="str">
        <f t="shared" si="14"/>
        <v/>
      </c>
      <c r="AO72" s="216" t="str">
        <f t="shared" si="15"/>
        <v/>
      </c>
      <c r="AP72" s="216" t="str">
        <f t="shared" si="16"/>
        <v/>
      </c>
      <c r="AQ72" s="216" t="str">
        <f t="shared" si="17"/>
        <v/>
      </c>
      <c r="AR72" s="216" t="str">
        <f t="shared" si="18"/>
        <v/>
      </c>
      <c r="AS72" s="216" t="str">
        <f t="shared" si="19"/>
        <v/>
      </c>
      <c r="AT72" s="82" t="str">
        <f t="shared" si="20"/>
        <v/>
      </c>
      <c r="AU72" s="226" t="str">
        <f t="shared" si="21"/>
        <v/>
      </c>
    </row>
    <row r="73" spans="1:47" ht="22.5" customHeight="1">
      <c r="A73" s="28"/>
      <c r="B73" s="28"/>
      <c r="C73" s="48">
        <v>1</v>
      </c>
      <c r="D73" s="64" t="str">
        <f t="shared" si="22"/>
        <v/>
      </c>
      <c r="E73" s="28"/>
      <c r="F73" s="82" t="str">
        <f t="shared" si="23"/>
        <v/>
      </c>
      <c r="G73" s="28"/>
      <c r="H73" s="28"/>
      <c r="I73" s="28"/>
      <c r="J73" s="124"/>
      <c r="K73" s="28"/>
      <c r="L73" s="129">
        <f t="shared" si="24"/>
        <v>0</v>
      </c>
      <c r="M73" s="129">
        <f t="shared" si="25"/>
        <v>0</v>
      </c>
      <c r="N73" s="133">
        <f t="shared" si="26"/>
        <v>0</v>
      </c>
      <c r="O73" s="129">
        <f t="shared" si="27"/>
        <v>0</v>
      </c>
      <c r="P73" s="129">
        <f t="shared" si="28"/>
        <v>0</v>
      </c>
      <c r="Q73" s="129">
        <f t="shared" si="29"/>
        <v>0</v>
      </c>
      <c r="R73" s="124"/>
      <c r="S73" s="153"/>
      <c r="T73" s="159">
        <v>29</v>
      </c>
      <c r="U73" s="165" t="str">
        <f t="shared" si="1"/>
        <v/>
      </c>
      <c r="V73" s="82" t="str">
        <f>IF(D76="","",COUNTIF($U$44:U73,U73))</f>
        <v/>
      </c>
      <c r="W73" s="82" t="str">
        <f t="shared" si="2"/>
        <v/>
      </c>
      <c r="X73" s="82" t="str">
        <f t="shared" si="3"/>
        <v/>
      </c>
      <c r="AB73" s="82" t="str">
        <f t="shared" si="4"/>
        <v/>
      </c>
      <c r="AC73" s="82" t="str">
        <f>IF(AD73="","",COUNTIF($AD$44:AD73,AD73))</f>
        <v/>
      </c>
      <c r="AD73" s="82" t="str">
        <f>IF(AE73="","",IF(COUNTIF($AE$44:AE73,AE73)&gt;1,"",AH73))</f>
        <v/>
      </c>
      <c r="AE73" s="82" t="str">
        <f t="shared" si="5"/>
        <v/>
      </c>
      <c r="AF73" s="187" t="str">
        <f t="shared" si="6"/>
        <v/>
      </c>
      <c r="AG73" s="82" t="str">
        <f t="shared" si="7"/>
        <v/>
      </c>
      <c r="AH73" s="82" t="str">
        <f t="shared" si="8"/>
        <v/>
      </c>
      <c r="AI73" s="82" t="str">
        <f t="shared" si="9"/>
        <v/>
      </c>
      <c r="AJ73" s="82" t="str">
        <f t="shared" si="10"/>
        <v/>
      </c>
      <c r="AK73" s="82" t="str">
        <f t="shared" si="11"/>
        <v/>
      </c>
      <c r="AL73" s="82" t="str">
        <f t="shared" si="12"/>
        <v/>
      </c>
      <c r="AM73" s="82" t="str">
        <f t="shared" si="13"/>
        <v/>
      </c>
      <c r="AN73" s="216" t="str">
        <f t="shared" si="14"/>
        <v/>
      </c>
      <c r="AO73" s="216" t="str">
        <f t="shared" si="15"/>
        <v/>
      </c>
      <c r="AP73" s="216" t="str">
        <f t="shared" si="16"/>
        <v/>
      </c>
      <c r="AQ73" s="216" t="str">
        <f t="shared" si="17"/>
        <v/>
      </c>
      <c r="AR73" s="216" t="str">
        <f t="shared" si="18"/>
        <v/>
      </c>
      <c r="AS73" s="216" t="str">
        <f t="shared" si="19"/>
        <v/>
      </c>
      <c r="AT73" s="82" t="str">
        <f t="shared" si="20"/>
        <v/>
      </c>
      <c r="AU73" s="226" t="str">
        <f t="shared" si="21"/>
        <v/>
      </c>
    </row>
    <row r="74" spans="1:47" ht="22.5" customHeight="1">
      <c r="A74" s="28"/>
      <c r="B74" s="28"/>
      <c r="C74" s="48">
        <v>1</v>
      </c>
      <c r="D74" s="64" t="str">
        <f t="shared" si="22"/>
        <v/>
      </c>
      <c r="E74" s="28"/>
      <c r="F74" s="82" t="str">
        <f t="shared" si="23"/>
        <v/>
      </c>
      <c r="G74" s="28"/>
      <c r="H74" s="28"/>
      <c r="I74" s="28"/>
      <c r="J74" s="124"/>
      <c r="K74" s="28"/>
      <c r="L74" s="129">
        <f t="shared" si="24"/>
        <v>0</v>
      </c>
      <c r="M74" s="129">
        <f t="shared" si="25"/>
        <v>0</v>
      </c>
      <c r="N74" s="133">
        <f t="shared" si="26"/>
        <v>0</v>
      </c>
      <c r="O74" s="129">
        <f t="shared" si="27"/>
        <v>0</v>
      </c>
      <c r="P74" s="129">
        <f t="shared" si="28"/>
        <v>0</v>
      </c>
      <c r="Q74" s="129">
        <f t="shared" si="29"/>
        <v>0</v>
      </c>
      <c r="R74" s="124"/>
      <c r="S74" s="153"/>
      <c r="T74" s="159">
        <v>30</v>
      </c>
      <c r="U74" s="165" t="str">
        <f t="shared" si="1"/>
        <v/>
      </c>
      <c r="V74" s="82" t="str">
        <f>IF(D77="","",COUNTIF($U$44:U74,U74))</f>
        <v/>
      </c>
      <c r="W74" s="82" t="str">
        <f t="shared" si="2"/>
        <v/>
      </c>
      <c r="X74" s="82" t="str">
        <f t="shared" si="3"/>
        <v/>
      </c>
      <c r="AB74" s="82" t="str">
        <f t="shared" si="4"/>
        <v/>
      </c>
      <c r="AC74" s="82" t="str">
        <f>IF(AD74="","",COUNTIF($AD$44:AD74,AD74))</f>
        <v/>
      </c>
      <c r="AD74" s="82" t="str">
        <f>IF(AE74="","",IF(COUNTIF($AE$44:AE74,AE74)&gt;1,"",AH74))</f>
        <v/>
      </c>
      <c r="AE74" s="82" t="str">
        <f t="shared" si="5"/>
        <v/>
      </c>
      <c r="AF74" s="187" t="str">
        <f t="shared" si="6"/>
        <v/>
      </c>
      <c r="AG74" s="82" t="str">
        <f t="shared" si="7"/>
        <v/>
      </c>
      <c r="AH74" s="82" t="str">
        <f t="shared" si="8"/>
        <v/>
      </c>
      <c r="AI74" s="82" t="str">
        <f t="shared" si="9"/>
        <v/>
      </c>
      <c r="AJ74" s="82" t="str">
        <f t="shared" si="10"/>
        <v/>
      </c>
      <c r="AK74" s="82" t="str">
        <f t="shared" si="11"/>
        <v/>
      </c>
      <c r="AL74" s="82" t="str">
        <f t="shared" si="12"/>
        <v/>
      </c>
      <c r="AM74" s="82" t="str">
        <f t="shared" si="13"/>
        <v/>
      </c>
      <c r="AN74" s="216" t="str">
        <f t="shared" si="14"/>
        <v/>
      </c>
      <c r="AO74" s="216" t="str">
        <f t="shared" si="15"/>
        <v/>
      </c>
      <c r="AP74" s="216" t="str">
        <f t="shared" si="16"/>
        <v/>
      </c>
      <c r="AQ74" s="216" t="str">
        <f t="shared" si="17"/>
        <v/>
      </c>
      <c r="AR74" s="216" t="str">
        <f t="shared" si="18"/>
        <v/>
      </c>
      <c r="AS74" s="216" t="str">
        <f t="shared" si="19"/>
        <v/>
      </c>
      <c r="AT74" s="82" t="str">
        <f t="shared" si="20"/>
        <v/>
      </c>
      <c r="AU74" s="226" t="str">
        <f t="shared" si="21"/>
        <v/>
      </c>
    </row>
    <row r="75" spans="1:47" ht="22.5" customHeight="1">
      <c r="A75" s="28"/>
      <c r="B75" s="28"/>
      <c r="C75" s="48">
        <v>1</v>
      </c>
      <c r="D75" s="64" t="str">
        <f t="shared" si="22"/>
        <v/>
      </c>
      <c r="E75" s="28"/>
      <c r="F75" s="82" t="str">
        <f t="shared" si="23"/>
        <v/>
      </c>
      <c r="G75" s="28"/>
      <c r="H75" s="28"/>
      <c r="I75" s="28"/>
      <c r="J75" s="124"/>
      <c r="K75" s="28"/>
      <c r="L75" s="129">
        <f t="shared" si="24"/>
        <v>0</v>
      </c>
      <c r="M75" s="129">
        <f t="shared" si="25"/>
        <v>0</v>
      </c>
      <c r="N75" s="133">
        <f t="shared" si="26"/>
        <v>0</v>
      </c>
      <c r="O75" s="129">
        <f t="shared" si="27"/>
        <v>0</v>
      </c>
      <c r="P75" s="129">
        <f t="shared" si="28"/>
        <v>0</v>
      </c>
      <c r="Q75" s="129">
        <f t="shared" si="29"/>
        <v>0</v>
      </c>
      <c r="R75" s="124"/>
      <c r="S75" s="153"/>
      <c r="T75" s="159">
        <v>31</v>
      </c>
      <c r="U75" s="165" t="str">
        <f t="shared" si="1"/>
        <v/>
      </c>
      <c r="V75" s="82" t="str">
        <f>IF(D78="","",COUNTIF($U$44:U75,U75))</f>
        <v/>
      </c>
      <c r="W75" s="82" t="str">
        <f t="shared" si="2"/>
        <v/>
      </c>
      <c r="X75" s="82" t="str">
        <f t="shared" si="3"/>
        <v/>
      </c>
      <c r="AB75" s="82" t="str">
        <f t="shared" si="4"/>
        <v/>
      </c>
      <c r="AC75" s="82" t="str">
        <f>IF(AD75="","",COUNTIF($AD$44:AD75,AD75))</f>
        <v/>
      </c>
      <c r="AD75" s="82" t="str">
        <f>IF(AE75="","",IF(COUNTIF($AE$44:AE75,AE75)&gt;1,"",AH75))</f>
        <v/>
      </c>
      <c r="AE75" s="82" t="str">
        <f t="shared" si="5"/>
        <v/>
      </c>
      <c r="AF75" s="187" t="str">
        <f t="shared" si="6"/>
        <v/>
      </c>
      <c r="AG75" s="82" t="str">
        <f t="shared" si="7"/>
        <v/>
      </c>
      <c r="AH75" s="82" t="str">
        <f t="shared" si="8"/>
        <v/>
      </c>
      <c r="AI75" s="82" t="str">
        <f t="shared" si="9"/>
        <v/>
      </c>
      <c r="AJ75" s="82" t="str">
        <f t="shared" si="10"/>
        <v/>
      </c>
      <c r="AK75" s="82" t="str">
        <f t="shared" si="11"/>
        <v/>
      </c>
      <c r="AL75" s="82" t="str">
        <f t="shared" si="12"/>
        <v/>
      </c>
      <c r="AM75" s="82" t="str">
        <f t="shared" si="13"/>
        <v/>
      </c>
      <c r="AN75" s="216" t="str">
        <f t="shared" si="14"/>
        <v/>
      </c>
      <c r="AO75" s="216" t="str">
        <f t="shared" si="15"/>
        <v/>
      </c>
      <c r="AP75" s="216" t="str">
        <f t="shared" si="16"/>
        <v/>
      </c>
      <c r="AQ75" s="216" t="str">
        <f t="shared" si="17"/>
        <v/>
      </c>
      <c r="AR75" s="216" t="str">
        <f t="shared" si="18"/>
        <v/>
      </c>
      <c r="AS75" s="216" t="str">
        <f t="shared" si="19"/>
        <v/>
      </c>
      <c r="AT75" s="82" t="str">
        <f t="shared" si="20"/>
        <v/>
      </c>
      <c r="AU75" s="226" t="str">
        <f t="shared" si="21"/>
        <v/>
      </c>
    </row>
    <row r="76" spans="1:47" ht="22.5" customHeight="1">
      <c r="A76" s="28"/>
      <c r="B76" s="28"/>
      <c r="C76" s="48">
        <v>1</v>
      </c>
      <c r="D76" s="64" t="str">
        <f t="shared" si="22"/>
        <v/>
      </c>
      <c r="E76" s="28"/>
      <c r="F76" s="82" t="str">
        <f t="shared" si="23"/>
        <v/>
      </c>
      <c r="G76" s="28"/>
      <c r="H76" s="28"/>
      <c r="I76" s="28"/>
      <c r="J76" s="124"/>
      <c r="K76" s="28"/>
      <c r="L76" s="129">
        <f t="shared" si="24"/>
        <v>0</v>
      </c>
      <c r="M76" s="129">
        <f t="shared" si="25"/>
        <v>0</v>
      </c>
      <c r="N76" s="133">
        <f t="shared" si="26"/>
        <v>0</v>
      </c>
      <c r="O76" s="129">
        <f t="shared" si="27"/>
        <v>0</v>
      </c>
      <c r="P76" s="129">
        <f t="shared" si="28"/>
        <v>0</v>
      </c>
      <c r="Q76" s="129">
        <f t="shared" si="29"/>
        <v>0</v>
      </c>
      <c r="R76" s="124"/>
      <c r="S76" s="153"/>
      <c r="T76" s="159">
        <v>32</v>
      </c>
      <c r="U76" s="165" t="str">
        <f t="shared" si="1"/>
        <v/>
      </c>
      <c r="V76" s="82" t="str">
        <f>IF(D79="","",COUNTIF($U$44:U76,U76))</f>
        <v/>
      </c>
      <c r="W76" s="82" t="str">
        <f t="shared" si="2"/>
        <v/>
      </c>
      <c r="X76" s="82" t="str">
        <f t="shared" si="3"/>
        <v/>
      </c>
      <c r="AB76" s="82" t="str">
        <f t="shared" si="4"/>
        <v/>
      </c>
      <c r="AC76" s="82" t="str">
        <f>IF(AD76="","",COUNTIF($AD$44:AD76,AD76))</f>
        <v/>
      </c>
      <c r="AD76" s="82" t="str">
        <f>IF(AE76="","",IF(COUNTIF($AE$44:AE76,AE76)&gt;1,"",AH76))</f>
        <v/>
      </c>
      <c r="AE76" s="82" t="str">
        <f t="shared" si="5"/>
        <v/>
      </c>
      <c r="AF76" s="187" t="str">
        <f t="shared" si="6"/>
        <v/>
      </c>
      <c r="AG76" s="82" t="str">
        <f t="shared" si="7"/>
        <v/>
      </c>
      <c r="AH76" s="82" t="str">
        <f t="shared" si="8"/>
        <v/>
      </c>
      <c r="AI76" s="82" t="str">
        <f t="shared" si="9"/>
        <v/>
      </c>
      <c r="AJ76" s="82" t="str">
        <f t="shared" si="10"/>
        <v/>
      </c>
      <c r="AK76" s="82" t="str">
        <f t="shared" si="11"/>
        <v/>
      </c>
      <c r="AL76" s="82" t="str">
        <f t="shared" si="12"/>
        <v/>
      </c>
      <c r="AM76" s="82" t="str">
        <f t="shared" si="13"/>
        <v/>
      </c>
      <c r="AN76" s="216" t="str">
        <f t="shared" si="14"/>
        <v/>
      </c>
      <c r="AO76" s="216" t="str">
        <f t="shared" si="15"/>
        <v/>
      </c>
      <c r="AP76" s="216" t="str">
        <f t="shared" si="16"/>
        <v/>
      </c>
      <c r="AQ76" s="216" t="str">
        <f t="shared" si="17"/>
        <v/>
      </c>
      <c r="AR76" s="216" t="str">
        <f t="shared" si="18"/>
        <v/>
      </c>
      <c r="AS76" s="216" t="str">
        <f t="shared" si="19"/>
        <v/>
      </c>
      <c r="AT76" s="82" t="str">
        <f t="shared" si="20"/>
        <v/>
      </c>
      <c r="AU76" s="226" t="str">
        <f t="shared" si="21"/>
        <v/>
      </c>
    </row>
    <row r="77" spans="1:47" ht="22.5" customHeight="1">
      <c r="A77" s="28"/>
      <c r="B77" s="28"/>
      <c r="C77" s="48">
        <v>1</v>
      </c>
      <c r="D77" s="64" t="str">
        <f t="shared" si="22"/>
        <v/>
      </c>
      <c r="E77" s="28"/>
      <c r="F77" s="82" t="str">
        <f t="shared" si="23"/>
        <v/>
      </c>
      <c r="G77" s="28"/>
      <c r="H77" s="28"/>
      <c r="I77" s="28"/>
      <c r="J77" s="124"/>
      <c r="K77" s="28"/>
      <c r="L77" s="129">
        <f t="shared" si="24"/>
        <v>0</v>
      </c>
      <c r="M77" s="129">
        <f t="shared" si="25"/>
        <v>0</v>
      </c>
      <c r="N77" s="133">
        <f t="shared" si="26"/>
        <v>0</v>
      </c>
      <c r="O77" s="129">
        <f t="shared" si="27"/>
        <v>0</v>
      </c>
      <c r="P77" s="129">
        <f t="shared" si="28"/>
        <v>0</v>
      </c>
      <c r="Q77" s="129">
        <f t="shared" si="29"/>
        <v>0</v>
      </c>
      <c r="R77" s="124"/>
      <c r="S77" s="153"/>
      <c r="T77" s="159">
        <v>33</v>
      </c>
      <c r="U77" s="165" t="str">
        <f t="shared" si="1"/>
        <v/>
      </c>
      <c r="V77" s="82" t="str">
        <f>IF(D80="","",COUNTIF($U$44:U77,U77))</f>
        <v/>
      </c>
      <c r="W77" s="82" t="str">
        <f t="shared" si="2"/>
        <v/>
      </c>
      <c r="X77" s="82" t="str">
        <f t="shared" si="3"/>
        <v/>
      </c>
      <c r="AB77" s="82" t="str">
        <f t="shared" si="4"/>
        <v/>
      </c>
      <c r="AC77" s="82" t="str">
        <f>IF(AD77="","",COUNTIF($AD$44:AD77,AD77))</f>
        <v/>
      </c>
      <c r="AD77" s="82" t="str">
        <f>IF(AE77="","",IF(COUNTIF($AE$44:AE77,AE77)&gt;1,"",AH77))</f>
        <v/>
      </c>
      <c r="AE77" s="82" t="str">
        <f t="shared" si="5"/>
        <v/>
      </c>
      <c r="AF77" s="187" t="str">
        <f t="shared" si="6"/>
        <v/>
      </c>
      <c r="AG77" s="82" t="str">
        <f t="shared" si="7"/>
        <v/>
      </c>
      <c r="AH77" s="82" t="str">
        <f t="shared" si="8"/>
        <v/>
      </c>
      <c r="AI77" s="82" t="str">
        <f t="shared" si="9"/>
        <v/>
      </c>
      <c r="AJ77" s="82" t="str">
        <f t="shared" si="10"/>
        <v/>
      </c>
      <c r="AK77" s="82" t="str">
        <f t="shared" si="11"/>
        <v/>
      </c>
      <c r="AL77" s="82" t="str">
        <f t="shared" si="12"/>
        <v/>
      </c>
      <c r="AM77" s="82" t="str">
        <f t="shared" si="13"/>
        <v/>
      </c>
      <c r="AN77" s="216" t="str">
        <f t="shared" si="14"/>
        <v/>
      </c>
      <c r="AO77" s="216" t="str">
        <f t="shared" si="15"/>
        <v/>
      </c>
      <c r="AP77" s="216" t="str">
        <f t="shared" si="16"/>
        <v/>
      </c>
      <c r="AQ77" s="216" t="str">
        <f t="shared" si="17"/>
        <v/>
      </c>
      <c r="AR77" s="216" t="str">
        <f t="shared" si="18"/>
        <v/>
      </c>
      <c r="AS77" s="216" t="str">
        <f t="shared" si="19"/>
        <v/>
      </c>
      <c r="AT77" s="82" t="str">
        <f t="shared" si="20"/>
        <v/>
      </c>
      <c r="AU77" s="226" t="str">
        <f t="shared" si="21"/>
        <v/>
      </c>
    </row>
    <row r="78" spans="1:47" ht="22.5" customHeight="1">
      <c r="A78" s="28"/>
      <c r="B78" s="28"/>
      <c r="C78" s="48">
        <v>1</v>
      </c>
      <c r="D78" s="64" t="str">
        <f t="shared" si="22"/>
        <v/>
      </c>
      <c r="E78" s="28"/>
      <c r="F78" s="82" t="str">
        <f t="shared" si="23"/>
        <v/>
      </c>
      <c r="G78" s="28"/>
      <c r="H78" s="28"/>
      <c r="I78" s="28"/>
      <c r="J78" s="124"/>
      <c r="K78" s="28"/>
      <c r="L78" s="129">
        <f t="shared" si="24"/>
        <v>0</v>
      </c>
      <c r="M78" s="129">
        <f t="shared" si="25"/>
        <v>0</v>
      </c>
      <c r="N78" s="133">
        <f t="shared" si="26"/>
        <v>0</v>
      </c>
      <c r="O78" s="129">
        <f t="shared" si="27"/>
        <v>0</v>
      </c>
      <c r="P78" s="129">
        <f t="shared" si="28"/>
        <v>0</v>
      </c>
      <c r="Q78" s="129">
        <f t="shared" si="29"/>
        <v>0</v>
      </c>
      <c r="R78" s="124"/>
      <c r="S78" s="153"/>
      <c r="T78" s="159">
        <v>34</v>
      </c>
      <c r="U78" s="165" t="str">
        <f t="shared" si="1"/>
        <v/>
      </c>
      <c r="V78" s="82" t="str">
        <f>IF(D81="","",COUNTIF($U$44:U78,U78))</f>
        <v/>
      </c>
      <c r="W78" s="82" t="str">
        <f t="shared" si="2"/>
        <v/>
      </c>
      <c r="X78" s="82" t="str">
        <f t="shared" si="3"/>
        <v/>
      </c>
      <c r="AB78" s="82" t="str">
        <f t="shared" si="4"/>
        <v/>
      </c>
      <c r="AC78" s="82" t="str">
        <f>IF(AD78="","",COUNTIF($AD$44:AD78,AD78))</f>
        <v/>
      </c>
      <c r="AD78" s="82" t="str">
        <f>IF(AE78="","",IF(COUNTIF($AE$44:AE78,AE78)&gt;1,"",AH78))</f>
        <v/>
      </c>
      <c r="AE78" s="82" t="str">
        <f t="shared" si="5"/>
        <v/>
      </c>
      <c r="AF78" s="187" t="str">
        <f t="shared" si="6"/>
        <v/>
      </c>
      <c r="AG78" s="82" t="str">
        <f t="shared" si="7"/>
        <v/>
      </c>
      <c r="AH78" s="82" t="str">
        <f t="shared" si="8"/>
        <v/>
      </c>
      <c r="AI78" s="82" t="str">
        <f t="shared" si="9"/>
        <v/>
      </c>
      <c r="AJ78" s="82" t="str">
        <f t="shared" si="10"/>
        <v/>
      </c>
      <c r="AK78" s="82" t="str">
        <f t="shared" si="11"/>
        <v/>
      </c>
      <c r="AL78" s="82" t="str">
        <f t="shared" si="12"/>
        <v/>
      </c>
      <c r="AM78" s="82" t="str">
        <f t="shared" si="13"/>
        <v/>
      </c>
      <c r="AN78" s="216" t="str">
        <f t="shared" si="14"/>
        <v/>
      </c>
      <c r="AO78" s="216" t="str">
        <f t="shared" si="15"/>
        <v/>
      </c>
      <c r="AP78" s="216" t="str">
        <f t="shared" si="16"/>
        <v/>
      </c>
      <c r="AQ78" s="216" t="str">
        <f t="shared" si="17"/>
        <v/>
      </c>
      <c r="AR78" s="216" t="str">
        <f t="shared" si="18"/>
        <v/>
      </c>
      <c r="AS78" s="216" t="str">
        <f t="shared" si="19"/>
        <v/>
      </c>
      <c r="AT78" s="82" t="str">
        <f t="shared" si="20"/>
        <v/>
      </c>
      <c r="AU78" s="226" t="str">
        <f t="shared" si="21"/>
        <v/>
      </c>
    </row>
    <row r="79" spans="1:47" ht="22.5" customHeight="1">
      <c r="A79" s="28"/>
      <c r="B79" s="28"/>
      <c r="C79" s="48">
        <v>1</v>
      </c>
      <c r="D79" s="64" t="str">
        <f t="shared" si="22"/>
        <v/>
      </c>
      <c r="E79" s="28"/>
      <c r="F79" s="82" t="str">
        <f t="shared" si="23"/>
        <v/>
      </c>
      <c r="G79" s="28"/>
      <c r="H79" s="28"/>
      <c r="I79" s="28"/>
      <c r="J79" s="124"/>
      <c r="K79" s="28"/>
      <c r="L79" s="129">
        <f t="shared" si="24"/>
        <v>0</v>
      </c>
      <c r="M79" s="129">
        <f t="shared" si="25"/>
        <v>0</v>
      </c>
      <c r="N79" s="133">
        <f t="shared" si="26"/>
        <v>0</v>
      </c>
      <c r="O79" s="129">
        <f t="shared" si="27"/>
        <v>0</v>
      </c>
      <c r="P79" s="129">
        <f t="shared" si="28"/>
        <v>0</v>
      </c>
      <c r="Q79" s="129">
        <f t="shared" si="29"/>
        <v>0</v>
      </c>
      <c r="R79" s="124"/>
      <c r="S79" s="153"/>
      <c r="T79" s="159">
        <v>35</v>
      </c>
      <c r="U79" s="165" t="str">
        <f t="shared" si="1"/>
        <v/>
      </c>
      <c r="V79" s="82" t="str">
        <f>IF(D82="","",COUNTIF($U$44:U79,U79))</f>
        <v/>
      </c>
      <c r="W79" s="82" t="str">
        <f t="shared" si="2"/>
        <v/>
      </c>
      <c r="X79" s="82" t="str">
        <f t="shared" si="3"/>
        <v/>
      </c>
      <c r="AB79" s="82" t="str">
        <f t="shared" si="4"/>
        <v/>
      </c>
      <c r="AC79" s="82" t="str">
        <f>IF(AD79="","",COUNTIF($AD$44:AD79,AD79))</f>
        <v/>
      </c>
      <c r="AD79" s="82" t="str">
        <f>IF(AE79="","",IF(COUNTIF($AE$44:AE79,AE79)&gt;1,"",AH79))</f>
        <v/>
      </c>
      <c r="AE79" s="82" t="str">
        <f t="shared" si="5"/>
        <v/>
      </c>
      <c r="AF79" s="187" t="str">
        <f t="shared" si="6"/>
        <v/>
      </c>
      <c r="AG79" s="82" t="str">
        <f t="shared" si="7"/>
        <v/>
      </c>
      <c r="AH79" s="82" t="str">
        <f t="shared" si="8"/>
        <v/>
      </c>
      <c r="AI79" s="82" t="str">
        <f t="shared" si="9"/>
        <v/>
      </c>
      <c r="AJ79" s="82" t="str">
        <f t="shared" si="10"/>
        <v/>
      </c>
      <c r="AK79" s="82" t="str">
        <f t="shared" si="11"/>
        <v/>
      </c>
      <c r="AL79" s="82" t="str">
        <f t="shared" si="12"/>
        <v/>
      </c>
      <c r="AM79" s="82" t="str">
        <f t="shared" si="13"/>
        <v/>
      </c>
      <c r="AN79" s="216" t="str">
        <f t="shared" si="14"/>
        <v/>
      </c>
      <c r="AO79" s="216" t="str">
        <f t="shared" si="15"/>
        <v/>
      </c>
      <c r="AP79" s="216" t="str">
        <f t="shared" si="16"/>
        <v/>
      </c>
      <c r="AQ79" s="216" t="str">
        <f t="shared" si="17"/>
        <v/>
      </c>
      <c r="AR79" s="216" t="str">
        <f t="shared" si="18"/>
        <v/>
      </c>
      <c r="AS79" s="216" t="str">
        <f t="shared" si="19"/>
        <v/>
      </c>
      <c r="AT79" s="82" t="str">
        <f t="shared" si="20"/>
        <v/>
      </c>
      <c r="AU79" s="226" t="str">
        <f t="shared" si="21"/>
        <v/>
      </c>
    </row>
    <row r="80" spans="1:47" ht="22.5" customHeight="1">
      <c r="A80" s="28"/>
      <c r="B80" s="28"/>
      <c r="C80" s="48">
        <v>1</v>
      </c>
      <c r="D80" s="64" t="str">
        <f t="shared" si="22"/>
        <v/>
      </c>
      <c r="E80" s="28"/>
      <c r="F80" s="82" t="str">
        <f t="shared" si="23"/>
        <v/>
      </c>
      <c r="G80" s="28"/>
      <c r="H80" s="28"/>
      <c r="I80" s="28"/>
      <c r="J80" s="124"/>
      <c r="K80" s="28"/>
      <c r="L80" s="129">
        <f t="shared" si="24"/>
        <v>0</v>
      </c>
      <c r="M80" s="129">
        <f t="shared" si="25"/>
        <v>0</v>
      </c>
      <c r="N80" s="133">
        <f t="shared" si="26"/>
        <v>0</v>
      </c>
      <c r="O80" s="129">
        <f t="shared" si="27"/>
        <v>0</v>
      </c>
      <c r="P80" s="129">
        <f t="shared" si="28"/>
        <v>0</v>
      </c>
      <c r="Q80" s="129">
        <f t="shared" si="29"/>
        <v>0</v>
      </c>
      <c r="R80" s="124"/>
      <c r="S80" s="153"/>
      <c r="T80" s="159">
        <v>36</v>
      </c>
      <c r="U80" s="165" t="str">
        <f t="shared" si="1"/>
        <v/>
      </c>
      <c r="V80" s="82" t="str">
        <f>IF(D83="","",COUNTIF($U$44:U80,U80))</f>
        <v/>
      </c>
      <c r="W80" s="82" t="str">
        <f t="shared" si="2"/>
        <v/>
      </c>
      <c r="X80" s="82" t="str">
        <f t="shared" si="3"/>
        <v/>
      </c>
      <c r="AB80" s="82" t="str">
        <f t="shared" si="4"/>
        <v/>
      </c>
      <c r="AC80" s="82" t="str">
        <f>IF(AD80="","",COUNTIF($AD$44:AD80,AD80))</f>
        <v/>
      </c>
      <c r="AD80" s="82" t="str">
        <f>IF(AE80="","",IF(COUNTIF($AE$44:AE80,AE80)&gt;1,"",AH80))</f>
        <v/>
      </c>
      <c r="AE80" s="82" t="str">
        <f t="shared" si="5"/>
        <v/>
      </c>
      <c r="AF80" s="187" t="str">
        <f t="shared" si="6"/>
        <v/>
      </c>
      <c r="AG80" s="82" t="str">
        <f t="shared" si="7"/>
        <v/>
      </c>
      <c r="AH80" s="82" t="str">
        <f t="shared" si="8"/>
        <v/>
      </c>
      <c r="AI80" s="82" t="str">
        <f t="shared" si="9"/>
        <v/>
      </c>
      <c r="AJ80" s="82" t="str">
        <f t="shared" si="10"/>
        <v/>
      </c>
      <c r="AK80" s="82" t="str">
        <f t="shared" si="11"/>
        <v/>
      </c>
      <c r="AL80" s="82" t="str">
        <f t="shared" si="12"/>
        <v/>
      </c>
      <c r="AM80" s="82" t="str">
        <f t="shared" si="13"/>
        <v/>
      </c>
      <c r="AN80" s="216" t="str">
        <f t="shared" si="14"/>
        <v/>
      </c>
      <c r="AO80" s="216" t="str">
        <f t="shared" si="15"/>
        <v/>
      </c>
      <c r="AP80" s="216" t="str">
        <f t="shared" si="16"/>
        <v/>
      </c>
      <c r="AQ80" s="216" t="str">
        <f t="shared" si="17"/>
        <v/>
      </c>
      <c r="AR80" s="216" t="str">
        <f t="shared" si="18"/>
        <v/>
      </c>
      <c r="AS80" s="216" t="str">
        <f t="shared" si="19"/>
        <v/>
      </c>
      <c r="AT80" s="82" t="str">
        <f t="shared" si="20"/>
        <v/>
      </c>
      <c r="AU80" s="226" t="str">
        <f t="shared" si="21"/>
        <v/>
      </c>
    </row>
    <row r="81" spans="1:47" ht="22.5" customHeight="1">
      <c r="A81" s="28"/>
      <c r="B81" s="28"/>
      <c r="C81" s="48">
        <v>1</v>
      </c>
      <c r="D81" s="64" t="str">
        <f t="shared" si="22"/>
        <v/>
      </c>
      <c r="E81" s="28"/>
      <c r="F81" s="82" t="str">
        <f t="shared" si="23"/>
        <v/>
      </c>
      <c r="G81" s="28"/>
      <c r="H81" s="28"/>
      <c r="I81" s="28"/>
      <c r="J81" s="124"/>
      <c r="K81" s="28"/>
      <c r="L81" s="129">
        <f t="shared" si="24"/>
        <v>0</v>
      </c>
      <c r="M81" s="129">
        <f t="shared" si="25"/>
        <v>0</v>
      </c>
      <c r="N81" s="133">
        <f t="shared" si="26"/>
        <v>0</v>
      </c>
      <c r="O81" s="129">
        <f t="shared" si="27"/>
        <v>0</v>
      </c>
      <c r="P81" s="129">
        <f t="shared" si="28"/>
        <v>0</v>
      </c>
      <c r="Q81" s="129">
        <f t="shared" si="29"/>
        <v>0</v>
      </c>
      <c r="R81" s="124"/>
      <c r="S81" s="153"/>
      <c r="T81" s="159">
        <v>37</v>
      </c>
      <c r="U81" s="165" t="str">
        <f t="shared" si="1"/>
        <v/>
      </c>
      <c r="V81" s="82" t="str">
        <f>IF(D84="","",COUNTIF($U$44:U81,U81))</f>
        <v/>
      </c>
      <c r="W81" s="82" t="str">
        <f t="shared" si="2"/>
        <v/>
      </c>
      <c r="X81" s="82" t="str">
        <f t="shared" si="3"/>
        <v/>
      </c>
      <c r="AB81" s="82" t="str">
        <f t="shared" si="4"/>
        <v/>
      </c>
      <c r="AC81" s="82" t="str">
        <f>IF(AD81="","",COUNTIF($AD$44:AD81,AD81))</f>
        <v/>
      </c>
      <c r="AD81" s="82" t="str">
        <f>IF(AE81="","",IF(COUNTIF($AE$44:AE81,AE81)&gt;1,"",AH81))</f>
        <v/>
      </c>
      <c r="AE81" s="82" t="str">
        <f t="shared" si="5"/>
        <v/>
      </c>
      <c r="AF81" s="187" t="str">
        <f t="shared" si="6"/>
        <v/>
      </c>
      <c r="AG81" s="82" t="str">
        <f t="shared" si="7"/>
        <v/>
      </c>
      <c r="AH81" s="82" t="str">
        <f t="shared" si="8"/>
        <v/>
      </c>
      <c r="AI81" s="82" t="str">
        <f t="shared" si="9"/>
        <v/>
      </c>
      <c r="AJ81" s="82" t="str">
        <f t="shared" si="10"/>
        <v/>
      </c>
      <c r="AK81" s="82" t="str">
        <f t="shared" si="11"/>
        <v/>
      </c>
      <c r="AL81" s="82" t="str">
        <f t="shared" si="12"/>
        <v/>
      </c>
      <c r="AM81" s="82" t="str">
        <f t="shared" si="13"/>
        <v/>
      </c>
      <c r="AN81" s="216" t="str">
        <f t="shared" si="14"/>
        <v/>
      </c>
      <c r="AO81" s="216" t="str">
        <f t="shared" si="15"/>
        <v/>
      </c>
      <c r="AP81" s="216" t="str">
        <f t="shared" si="16"/>
        <v/>
      </c>
      <c r="AQ81" s="216" t="str">
        <f t="shared" si="17"/>
        <v/>
      </c>
      <c r="AR81" s="216" t="str">
        <f t="shared" si="18"/>
        <v/>
      </c>
      <c r="AS81" s="216" t="str">
        <f t="shared" si="19"/>
        <v/>
      </c>
      <c r="AT81" s="82" t="str">
        <f t="shared" si="20"/>
        <v/>
      </c>
      <c r="AU81" s="226" t="str">
        <f t="shared" si="21"/>
        <v/>
      </c>
    </row>
    <row r="82" spans="1:47" ht="22.5" customHeight="1">
      <c r="A82" s="28"/>
      <c r="B82" s="28"/>
      <c r="C82" s="48">
        <v>1</v>
      </c>
      <c r="D82" s="64" t="str">
        <f t="shared" si="22"/>
        <v/>
      </c>
      <c r="E82" s="28"/>
      <c r="F82" s="82" t="str">
        <f t="shared" si="23"/>
        <v/>
      </c>
      <c r="G82" s="28"/>
      <c r="H82" s="28"/>
      <c r="I82" s="28"/>
      <c r="J82" s="124"/>
      <c r="K82" s="28"/>
      <c r="L82" s="129">
        <f t="shared" si="24"/>
        <v>0</v>
      </c>
      <c r="M82" s="129">
        <f t="shared" si="25"/>
        <v>0</v>
      </c>
      <c r="N82" s="133">
        <f t="shared" si="26"/>
        <v>0</v>
      </c>
      <c r="O82" s="129">
        <f t="shared" si="27"/>
        <v>0</v>
      </c>
      <c r="P82" s="129">
        <f t="shared" si="28"/>
        <v>0</v>
      </c>
      <c r="Q82" s="129">
        <f t="shared" si="29"/>
        <v>0</v>
      </c>
      <c r="R82" s="124"/>
      <c r="S82" s="153"/>
      <c r="T82" s="159">
        <v>38</v>
      </c>
      <c r="U82" s="165" t="str">
        <f t="shared" si="1"/>
        <v/>
      </c>
      <c r="V82" s="82" t="str">
        <f>IF(D85="","",COUNTIF($U$44:U82,U82))</f>
        <v/>
      </c>
      <c r="W82" s="82" t="str">
        <f t="shared" si="2"/>
        <v/>
      </c>
      <c r="X82" s="82" t="str">
        <f t="shared" si="3"/>
        <v/>
      </c>
      <c r="AB82" s="82" t="str">
        <f t="shared" si="4"/>
        <v/>
      </c>
      <c r="AC82" s="82" t="str">
        <f>IF(AD82="","",COUNTIF($AD$44:AD82,AD82))</f>
        <v/>
      </c>
      <c r="AD82" s="82" t="str">
        <f>IF(AE82="","",IF(COUNTIF($AE$44:AE82,AE82)&gt;1,"",AH82))</f>
        <v/>
      </c>
      <c r="AE82" s="82" t="str">
        <f t="shared" si="5"/>
        <v/>
      </c>
      <c r="AF82" s="187" t="str">
        <f t="shared" si="6"/>
        <v/>
      </c>
      <c r="AG82" s="82" t="str">
        <f t="shared" si="7"/>
        <v/>
      </c>
      <c r="AH82" s="82" t="str">
        <f t="shared" si="8"/>
        <v/>
      </c>
      <c r="AI82" s="82" t="str">
        <f t="shared" si="9"/>
        <v/>
      </c>
      <c r="AJ82" s="82" t="str">
        <f t="shared" si="10"/>
        <v/>
      </c>
      <c r="AK82" s="82" t="str">
        <f t="shared" si="11"/>
        <v/>
      </c>
      <c r="AL82" s="82" t="str">
        <f t="shared" si="12"/>
        <v/>
      </c>
      <c r="AM82" s="82" t="str">
        <f t="shared" si="13"/>
        <v/>
      </c>
      <c r="AN82" s="216" t="str">
        <f t="shared" si="14"/>
        <v/>
      </c>
      <c r="AO82" s="216" t="str">
        <f t="shared" si="15"/>
        <v/>
      </c>
      <c r="AP82" s="216" t="str">
        <f t="shared" si="16"/>
        <v/>
      </c>
      <c r="AQ82" s="216" t="str">
        <f t="shared" si="17"/>
        <v/>
      </c>
      <c r="AR82" s="216" t="str">
        <f t="shared" si="18"/>
        <v/>
      </c>
      <c r="AS82" s="216" t="str">
        <f t="shared" si="19"/>
        <v/>
      </c>
      <c r="AT82" s="82" t="str">
        <f t="shared" si="20"/>
        <v/>
      </c>
      <c r="AU82" s="226" t="str">
        <f t="shared" si="21"/>
        <v/>
      </c>
    </row>
    <row r="83" spans="1:47" ht="22.5" customHeight="1">
      <c r="A83" s="28"/>
      <c r="B83" s="28"/>
      <c r="C83" s="48">
        <v>1</v>
      </c>
      <c r="D83" s="64" t="str">
        <f t="shared" si="22"/>
        <v/>
      </c>
      <c r="E83" s="28"/>
      <c r="F83" s="82" t="str">
        <f t="shared" si="23"/>
        <v/>
      </c>
      <c r="G83" s="28"/>
      <c r="H83" s="28"/>
      <c r="I83" s="28"/>
      <c r="J83" s="124"/>
      <c r="K83" s="28"/>
      <c r="L83" s="129">
        <f t="shared" si="24"/>
        <v>0</v>
      </c>
      <c r="M83" s="129">
        <f t="shared" si="25"/>
        <v>0</v>
      </c>
      <c r="N83" s="133">
        <f t="shared" si="26"/>
        <v>0</v>
      </c>
      <c r="O83" s="129">
        <f t="shared" si="27"/>
        <v>0</v>
      </c>
      <c r="P83" s="129">
        <f t="shared" si="28"/>
        <v>0</v>
      </c>
      <c r="Q83" s="129">
        <f t="shared" si="29"/>
        <v>0</v>
      </c>
      <c r="R83" s="124"/>
      <c r="S83" s="153"/>
      <c r="T83" s="159">
        <v>39</v>
      </c>
      <c r="U83" s="165" t="str">
        <f t="shared" si="1"/>
        <v/>
      </c>
      <c r="V83" s="82" t="str">
        <f>IF(D86="","",COUNTIF($U$44:U83,U83))</f>
        <v/>
      </c>
      <c r="W83" s="82" t="str">
        <f t="shared" si="2"/>
        <v/>
      </c>
      <c r="X83" s="82" t="str">
        <f t="shared" si="3"/>
        <v/>
      </c>
      <c r="AB83" s="82" t="str">
        <f t="shared" si="4"/>
        <v/>
      </c>
      <c r="AC83" s="82" t="str">
        <f>IF(AD83="","",COUNTIF($AD$44:AD83,AD83))</f>
        <v/>
      </c>
      <c r="AD83" s="82" t="str">
        <f>IF(AE83="","",IF(COUNTIF($AE$44:AE83,AE83)&gt;1,"",AH83))</f>
        <v/>
      </c>
      <c r="AE83" s="82" t="str">
        <f t="shared" si="5"/>
        <v/>
      </c>
      <c r="AF83" s="187" t="str">
        <f t="shared" si="6"/>
        <v/>
      </c>
      <c r="AG83" s="82" t="str">
        <f t="shared" si="7"/>
        <v/>
      </c>
      <c r="AH83" s="82" t="str">
        <f t="shared" si="8"/>
        <v/>
      </c>
      <c r="AI83" s="82" t="str">
        <f t="shared" si="9"/>
        <v/>
      </c>
      <c r="AJ83" s="82" t="str">
        <f t="shared" si="10"/>
        <v/>
      </c>
      <c r="AK83" s="82" t="str">
        <f t="shared" si="11"/>
        <v/>
      </c>
      <c r="AL83" s="82" t="str">
        <f t="shared" si="12"/>
        <v/>
      </c>
      <c r="AM83" s="82" t="str">
        <f t="shared" si="13"/>
        <v/>
      </c>
      <c r="AN83" s="216" t="str">
        <f t="shared" si="14"/>
        <v/>
      </c>
      <c r="AO83" s="216" t="str">
        <f t="shared" si="15"/>
        <v/>
      </c>
      <c r="AP83" s="216" t="str">
        <f t="shared" si="16"/>
        <v/>
      </c>
      <c r="AQ83" s="216" t="str">
        <f t="shared" si="17"/>
        <v/>
      </c>
      <c r="AR83" s="216" t="str">
        <f t="shared" si="18"/>
        <v/>
      </c>
      <c r="AS83" s="216" t="str">
        <f t="shared" si="19"/>
        <v/>
      </c>
      <c r="AT83" s="82" t="str">
        <f t="shared" si="20"/>
        <v/>
      </c>
      <c r="AU83" s="226" t="str">
        <f t="shared" si="21"/>
        <v/>
      </c>
    </row>
    <row r="84" spans="1:47" ht="22.5" customHeight="1">
      <c r="A84" s="28"/>
      <c r="B84" s="28"/>
      <c r="C84" s="48">
        <v>1</v>
      </c>
      <c r="D84" s="64" t="str">
        <f t="shared" si="22"/>
        <v/>
      </c>
      <c r="E84" s="28"/>
      <c r="F84" s="82" t="str">
        <f t="shared" si="23"/>
        <v/>
      </c>
      <c r="G84" s="28"/>
      <c r="H84" s="28"/>
      <c r="I84" s="28"/>
      <c r="J84" s="124"/>
      <c r="K84" s="28"/>
      <c r="L84" s="129">
        <f t="shared" si="24"/>
        <v>0</v>
      </c>
      <c r="M84" s="129">
        <f t="shared" si="25"/>
        <v>0</v>
      </c>
      <c r="N84" s="133">
        <f t="shared" si="26"/>
        <v>0</v>
      </c>
      <c r="O84" s="129">
        <f t="shared" si="27"/>
        <v>0</v>
      </c>
      <c r="P84" s="129">
        <f t="shared" si="28"/>
        <v>0</v>
      </c>
      <c r="Q84" s="129">
        <f t="shared" si="29"/>
        <v>0</v>
      </c>
      <c r="R84" s="124"/>
      <c r="S84" s="153"/>
      <c r="T84" s="159">
        <v>40</v>
      </c>
      <c r="U84" s="165" t="str">
        <f t="shared" si="1"/>
        <v/>
      </c>
      <c r="V84" s="82" t="str">
        <f>IF(D87="","",COUNTIF($U$44:U84,U84))</f>
        <v/>
      </c>
      <c r="W84" s="82" t="str">
        <f t="shared" si="2"/>
        <v/>
      </c>
      <c r="X84" s="82" t="str">
        <f t="shared" si="3"/>
        <v/>
      </c>
      <c r="AB84" s="82" t="str">
        <f t="shared" si="4"/>
        <v/>
      </c>
      <c r="AC84" s="82" t="str">
        <f>IF(AD84="","",COUNTIF($AD$44:AD84,AD84))</f>
        <v/>
      </c>
      <c r="AD84" s="82" t="str">
        <f>IF(AE84="","",IF(COUNTIF($AE$44:AE84,AE84)&gt;1,"",AH84))</f>
        <v/>
      </c>
      <c r="AE84" s="82" t="str">
        <f t="shared" si="5"/>
        <v/>
      </c>
      <c r="AF84" s="187" t="str">
        <f t="shared" si="6"/>
        <v/>
      </c>
      <c r="AG84" s="82" t="str">
        <f t="shared" si="7"/>
        <v/>
      </c>
      <c r="AH84" s="82" t="str">
        <f t="shared" si="8"/>
        <v/>
      </c>
      <c r="AI84" s="82" t="str">
        <f t="shared" si="9"/>
        <v/>
      </c>
      <c r="AJ84" s="82" t="str">
        <f t="shared" si="10"/>
        <v/>
      </c>
      <c r="AK84" s="82" t="str">
        <f t="shared" si="11"/>
        <v/>
      </c>
      <c r="AL84" s="82" t="str">
        <f t="shared" si="12"/>
        <v/>
      </c>
      <c r="AM84" s="82" t="str">
        <f t="shared" si="13"/>
        <v/>
      </c>
      <c r="AN84" s="216" t="str">
        <f t="shared" si="14"/>
        <v/>
      </c>
      <c r="AO84" s="216" t="str">
        <f t="shared" si="15"/>
        <v/>
      </c>
      <c r="AP84" s="216" t="str">
        <f t="shared" si="16"/>
        <v/>
      </c>
      <c r="AQ84" s="216" t="str">
        <f t="shared" si="17"/>
        <v/>
      </c>
      <c r="AR84" s="216" t="str">
        <f t="shared" si="18"/>
        <v/>
      </c>
      <c r="AS84" s="216" t="str">
        <f t="shared" si="19"/>
        <v/>
      </c>
      <c r="AT84" s="82" t="str">
        <f t="shared" si="20"/>
        <v/>
      </c>
      <c r="AU84" s="226" t="str">
        <f t="shared" si="21"/>
        <v/>
      </c>
    </row>
    <row r="85" spans="1:47" ht="22.5" customHeight="1">
      <c r="A85" s="28"/>
      <c r="B85" s="28"/>
      <c r="C85" s="48">
        <v>1</v>
      </c>
      <c r="D85" s="64" t="str">
        <f t="shared" si="22"/>
        <v/>
      </c>
      <c r="E85" s="28"/>
      <c r="F85" s="82" t="str">
        <f t="shared" si="23"/>
        <v/>
      </c>
      <c r="G85" s="28"/>
      <c r="H85" s="28"/>
      <c r="I85" s="28"/>
      <c r="J85" s="124"/>
      <c r="K85" s="28"/>
      <c r="L85" s="129">
        <f t="shared" si="24"/>
        <v>0</v>
      </c>
      <c r="M85" s="129">
        <f t="shared" si="25"/>
        <v>0</v>
      </c>
      <c r="N85" s="133">
        <f t="shared" si="26"/>
        <v>0</v>
      </c>
      <c r="O85" s="129">
        <f t="shared" si="27"/>
        <v>0</v>
      </c>
      <c r="P85" s="129">
        <f t="shared" si="28"/>
        <v>0</v>
      </c>
      <c r="Q85" s="129">
        <f t="shared" si="29"/>
        <v>0</v>
      </c>
      <c r="R85" s="124"/>
      <c r="S85" s="153"/>
      <c r="T85" s="159">
        <v>41</v>
      </c>
      <c r="U85" s="165" t="str">
        <f t="shared" si="1"/>
        <v/>
      </c>
      <c r="V85" s="82" t="str">
        <f>IF(D88="","",COUNTIF($U$44:U85,U85))</f>
        <v/>
      </c>
      <c r="W85" s="82" t="str">
        <f t="shared" si="2"/>
        <v/>
      </c>
      <c r="X85" s="82" t="str">
        <f t="shared" si="3"/>
        <v/>
      </c>
      <c r="AB85" s="82" t="str">
        <f t="shared" si="4"/>
        <v/>
      </c>
      <c r="AC85" s="82" t="str">
        <f>IF(AD85="","",COUNTIF($AD$44:AD85,AD85))</f>
        <v/>
      </c>
      <c r="AD85" s="82" t="str">
        <f>IF(AE85="","",IF(COUNTIF($AE$44:AE85,AE85)&gt;1,"",AH85))</f>
        <v/>
      </c>
      <c r="AE85" s="82" t="str">
        <f t="shared" si="5"/>
        <v/>
      </c>
      <c r="AF85" s="187" t="str">
        <f t="shared" si="6"/>
        <v/>
      </c>
      <c r="AG85" s="82" t="str">
        <f t="shared" si="7"/>
        <v/>
      </c>
      <c r="AH85" s="82" t="str">
        <f t="shared" si="8"/>
        <v/>
      </c>
      <c r="AI85" s="82" t="str">
        <f t="shared" si="9"/>
        <v/>
      </c>
      <c r="AJ85" s="82" t="str">
        <f t="shared" si="10"/>
        <v/>
      </c>
      <c r="AK85" s="82" t="str">
        <f t="shared" si="11"/>
        <v/>
      </c>
      <c r="AL85" s="82" t="str">
        <f t="shared" si="12"/>
        <v/>
      </c>
      <c r="AM85" s="82" t="str">
        <f t="shared" si="13"/>
        <v/>
      </c>
      <c r="AN85" s="216" t="str">
        <f t="shared" si="14"/>
        <v/>
      </c>
      <c r="AO85" s="216" t="str">
        <f t="shared" si="15"/>
        <v/>
      </c>
      <c r="AP85" s="216" t="str">
        <f t="shared" si="16"/>
        <v/>
      </c>
      <c r="AQ85" s="216" t="str">
        <f t="shared" si="17"/>
        <v/>
      </c>
      <c r="AR85" s="216" t="str">
        <f t="shared" si="18"/>
        <v/>
      </c>
      <c r="AS85" s="216" t="str">
        <f t="shared" si="19"/>
        <v/>
      </c>
      <c r="AT85" s="82" t="str">
        <f t="shared" si="20"/>
        <v/>
      </c>
      <c r="AU85" s="226" t="str">
        <f t="shared" si="21"/>
        <v/>
      </c>
    </row>
    <row r="86" spans="1:47" ht="22.5" customHeight="1">
      <c r="A86" s="28"/>
      <c r="B86" s="28"/>
      <c r="C86" s="48">
        <v>1</v>
      </c>
      <c r="D86" s="64" t="str">
        <f t="shared" si="22"/>
        <v/>
      </c>
      <c r="E86" s="28"/>
      <c r="F86" s="82" t="str">
        <f t="shared" si="23"/>
        <v/>
      </c>
      <c r="G86" s="28"/>
      <c r="H86" s="28"/>
      <c r="I86" s="28"/>
      <c r="J86" s="124"/>
      <c r="K86" s="28"/>
      <c r="L86" s="129">
        <f t="shared" si="24"/>
        <v>0</v>
      </c>
      <c r="M86" s="129">
        <f t="shared" si="25"/>
        <v>0</v>
      </c>
      <c r="N86" s="133">
        <f t="shared" si="26"/>
        <v>0</v>
      </c>
      <c r="O86" s="129">
        <f t="shared" si="27"/>
        <v>0</v>
      </c>
      <c r="P86" s="129">
        <f t="shared" si="28"/>
        <v>0</v>
      </c>
      <c r="Q86" s="129">
        <f t="shared" si="29"/>
        <v>0</v>
      </c>
      <c r="R86" s="124"/>
      <c r="S86" s="153"/>
      <c r="T86" s="159">
        <v>42</v>
      </c>
      <c r="U86" s="165" t="str">
        <f t="shared" si="1"/>
        <v/>
      </c>
      <c r="V86" s="82" t="str">
        <f>IF(D89="","",COUNTIF($U$44:U86,U86))</f>
        <v/>
      </c>
      <c r="W86" s="82" t="str">
        <f t="shared" si="2"/>
        <v/>
      </c>
      <c r="X86" s="82" t="str">
        <f t="shared" si="3"/>
        <v/>
      </c>
      <c r="AB86" s="82" t="str">
        <f t="shared" si="4"/>
        <v/>
      </c>
      <c r="AC86" s="82" t="str">
        <f>IF(AD86="","",COUNTIF($AD$44:AD86,AD86))</f>
        <v/>
      </c>
      <c r="AD86" s="82" t="str">
        <f>IF(AE86="","",IF(COUNTIF($AE$44:AE86,AE86)&gt;1,"",AH86))</f>
        <v/>
      </c>
      <c r="AE86" s="82" t="str">
        <f t="shared" si="5"/>
        <v/>
      </c>
      <c r="AF86" s="187" t="str">
        <f t="shared" si="6"/>
        <v/>
      </c>
      <c r="AG86" s="82" t="str">
        <f t="shared" si="7"/>
        <v/>
      </c>
      <c r="AH86" s="82" t="str">
        <f t="shared" si="8"/>
        <v/>
      </c>
      <c r="AI86" s="82" t="str">
        <f t="shared" si="9"/>
        <v/>
      </c>
      <c r="AJ86" s="82" t="str">
        <f t="shared" si="10"/>
        <v/>
      </c>
      <c r="AK86" s="82" t="str">
        <f t="shared" si="11"/>
        <v/>
      </c>
      <c r="AL86" s="82" t="str">
        <f t="shared" si="12"/>
        <v/>
      </c>
      <c r="AM86" s="82" t="str">
        <f t="shared" si="13"/>
        <v/>
      </c>
      <c r="AN86" s="216" t="str">
        <f t="shared" si="14"/>
        <v/>
      </c>
      <c r="AO86" s="216" t="str">
        <f t="shared" si="15"/>
        <v/>
      </c>
      <c r="AP86" s="216" t="str">
        <f t="shared" si="16"/>
        <v/>
      </c>
      <c r="AQ86" s="216" t="str">
        <f t="shared" si="17"/>
        <v/>
      </c>
      <c r="AR86" s="216" t="str">
        <f t="shared" si="18"/>
        <v/>
      </c>
      <c r="AS86" s="216" t="str">
        <f t="shared" si="19"/>
        <v/>
      </c>
      <c r="AT86" s="82" t="str">
        <f t="shared" si="20"/>
        <v/>
      </c>
      <c r="AU86" s="226" t="str">
        <f t="shared" si="21"/>
        <v/>
      </c>
    </row>
    <row r="87" spans="1:47" ht="22.5" customHeight="1">
      <c r="A87" s="28"/>
      <c r="B87" s="28"/>
      <c r="C87" s="48">
        <v>1</v>
      </c>
      <c r="D87" s="64" t="str">
        <f t="shared" si="22"/>
        <v/>
      </c>
      <c r="E87" s="28"/>
      <c r="F87" s="82" t="str">
        <f t="shared" si="23"/>
        <v/>
      </c>
      <c r="G87" s="28"/>
      <c r="H87" s="28"/>
      <c r="I87" s="28"/>
      <c r="J87" s="124"/>
      <c r="K87" s="28"/>
      <c r="L87" s="129">
        <f t="shared" si="24"/>
        <v>0</v>
      </c>
      <c r="M87" s="129">
        <f t="shared" si="25"/>
        <v>0</v>
      </c>
      <c r="N87" s="133">
        <f t="shared" si="26"/>
        <v>0</v>
      </c>
      <c r="O87" s="129">
        <f t="shared" si="27"/>
        <v>0</v>
      </c>
      <c r="P87" s="129">
        <f t="shared" si="28"/>
        <v>0</v>
      </c>
      <c r="Q87" s="129">
        <f t="shared" si="29"/>
        <v>0</v>
      </c>
      <c r="R87" s="124"/>
      <c r="S87" s="153"/>
      <c r="T87" s="159">
        <v>43</v>
      </c>
      <c r="U87" s="165" t="str">
        <f t="shared" si="1"/>
        <v/>
      </c>
      <c r="V87" s="82" t="str">
        <f>IF(D90="","",COUNTIF($U$44:U87,U87))</f>
        <v/>
      </c>
      <c r="W87" s="82" t="str">
        <f t="shared" si="2"/>
        <v/>
      </c>
      <c r="X87" s="82" t="str">
        <f t="shared" si="3"/>
        <v/>
      </c>
      <c r="AB87" s="82" t="str">
        <f t="shared" si="4"/>
        <v/>
      </c>
      <c r="AC87" s="82" t="str">
        <f>IF(AD87="","",COUNTIF($AD$44:AD87,AD87))</f>
        <v/>
      </c>
      <c r="AD87" s="82" t="str">
        <f>IF(AE87="","",IF(COUNTIF($AE$44:AE87,AE87)&gt;1,"",AH87))</f>
        <v/>
      </c>
      <c r="AE87" s="82" t="str">
        <f t="shared" si="5"/>
        <v/>
      </c>
      <c r="AF87" s="187" t="str">
        <f t="shared" si="6"/>
        <v/>
      </c>
      <c r="AG87" s="82" t="str">
        <f t="shared" si="7"/>
        <v/>
      </c>
      <c r="AH87" s="82" t="str">
        <f t="shared" si="8"/>
        <v/>
      </c>
      <c r="AI87" s="82" t="str">
        <f t="shared" si="9"/>
        <v/>
      </c>
      <c r="AJ87" s="82" t="str">
        <f t="shared" si="10"/>
        <v/>
      </c>
      <c r="AK87" s="82" t="str">
        <f t="shared" si="11"/>
        <v/>
      </c>
      <c r="AL87" s="82" t="str">
        <f t="shared" si="12"/>
        <v/>
      </c>
      <c r="AM87" s="82" t="str">
        <f t="shared" si="13"/>
        <v/>
      </c>
      <c r="AN87" s="216" t="str">
        <f t="shared" si="14"/>
        <v/>
      </c>
      <c r="AO87" s="216" t="str">
        <f t="shared" si="15"/>
        <v/>
      </c>
      <c r="AP87" s="216" t="str">
        <f t="shared" si="16"/>
        <v/>
      </c>
      <c r="AQ87" s="216" t="str">
        <f t="shared" si="17"/>
        <v/>
      </c>
      <c r="AR87" s="216" t="str">
        <f t="shared" si="18"/>
        <v/>
      </c>
      <c r="AS87" s="216" t="str">
        <f t="shared" si="19"/>
        <v/>
      </c>
      <c r="AT87" s="82" t="str">
        <f t="shared" si="20"/>
        <v/>
      </c>
      <c r="AU87" s="226" t="str">
        <f t="shared" si="21"/>
        <v/>
      </c>
    </row>
    <row r="88" spans="1:47" ht="22.5" customHeight="1">
      <c r="A88" s="28"/>
      <c r="B88" s="28"/>
      <c r="C88" s="48">
        <v>1</v>
      </c>
      <c r="D88" s="64" t="str">
        <f t="shared" si="22"/>
        <v/>
      </c>
      <c r="E88" s="28"/>
      <c r="F88" s="82" t="str">
        <f t="shared" si="23"/>
        <v/>
      </c>
      <c r="G88" s="28"/>
      <c r="H88" s="28"/>
      <c r="I88" s="28"/>
      <c r="J88" s="124"/>
      <c r="K88" s="28"/>
      <c r="L88" s="129">
        <f t="shared" si="24"/>
        <v>0</v>
      </c>
      <c r="M88" s="129">
        <f t="shared" si="25"/>
        <v>0</v>
      </c>
      <c r="N88" s="133">
        <f t="shared" si="26"/>
        <v>0</v>
      </c>
      <c r="O88" s="129">
        <f t="shared" si="27"/>
        <v>0</v>
      </c>
      <c r="P88" s="129">
        <f t="shared" si="28"/>
        <v>0</v>
      </c>
      <c r="Q88" s="129">
        <f t="shared" si="29"/>
        <v>0</v>
      </c>
      <c r="R88" s="124"/>
      <c r="S88" s="153"/>
      <c r="T88" s="159">
        <v>44</v>
      </c>
      <c r="U88" s="165" t="str">
        <f t="shared" si="1"/>
        <v/>
      </c>
      <c r="V88" s="82" t="str">
        <f>IF(D91="","",COUNTIF($U$44:U88,U88))</f>
        <v/>
      </c>
      <c r="W88" s="82" t="str">
        <f t="shared" si="2"/>
        <v/>
      </c>
      <c r="X88" s="82" t="str">
        <f t="shared" si="3"/>
        <v/>
      </c>
      <c r="AB88" s="82" t="str">
        <f t="shared" si="4"/>
        <v/>
      </c>
      <c r="AC88" s="82" t="str">
        <f>IF(AD88="","",COUNTIF($AD$44:AD88,AD88))</f>
        <v/>
      </c>
      <c r="AD88" s="82" t="str">
        <f>IF(AE88="","",IF(COUNTIF($AE$44:AE88,AE88)&gt;1,"",AH88))</f>
        <v/>
      </c>
      <c r="AE88" s="82" t="str">
        <f t="shared" si="5"/>
        <v/>
      </c>
      <c r="AF88" s="187" t="str">
        <f t="shared" si="6"/>
        <v/>
      </c>
      <c r="AG88" s="82" t="str">
        <f t="shared" si="7"/>
        <v/>
      </c>
      <c r="AH88" s="82" t="str">
        <f t="shared" si="8"/>
        <v/>
      </c>
      <c r="AI88" s="82" t="str">
        <f t="shared" si="9"/>
        <v/>
      </c>
      <c r="AJ88" s="82" t="str">
        <f t="shared" si="10"/>
        <v/>
      </c>
      <c r="AK88" s="82" t="str">
        <f t="shared" si="11"/>
        <v/>
      </c>
      <c r="AL88" s="82" t="str">
        <f t="shared" si="12"/>
        <v/>
      </c>
      <c r="AM88" s="82" t="str">
        <f t="shared" si="13"/>
        <v/>
      </c>
      <c r="AN88" s="216" t="str">
        <f t="shared" si="14"/>
        <v/>
      </c>
      <c r="AO88" s="216" t="str">
        <f t="shared" si="15"/>
        <v/>
      </c>
      <c r="AP88" s="216" t="str">
        <f t="shared" si="16"/>
        <v/>
      </c>
      <c r="AQ88" s="216" t="str">
        <f t="shared" si="17"/>
        <v/>
      </c>
      <c r="AR88" s="216" t="str">
        <f t="shared" si="18"/>
        <v/>
      </c>
      <c r="AS88" s="216" t="str">
        <f t="shared" si="19"/>
        <v/>
      </c>
      <c r="AT88" s="82" t="str">
        <f t="shared" si="20"/>
        <v/>
      </c>
      <c r="AU88" s="226" t="str">
        <f t="shared" si="21"/>
        <v/>
      </c>
    </row>
    <row r="89" spans="1:47" ht="22.5" customHeight="1">
      <c r="A89" s="28"/>
      <c r="B89" s="28"/>
      <c r="C89" s="48">
        <v>1</v>
      </c>
      <c r="D89" s="64" t="str">
        <f t="shared" si="22"/>
        <v/>
      </c>
      <c r="E89" s="28"/>
      <c r="F89" s="82" t="str">
        <f t="shared" si="23"/>
        <v/>
      </c>
      <c r="G89" s="28"/>
      <c r="H89" s="28"/>
      <c r="I89" s="28"/>
      <c r="J89" s="124"/>
      <c r="K89" s="28"/>
      <c r="L89" s="129">
        <f t="shared" si="24"/>
        <v>0</v>
      </c>
      <c r="M89" s="129">
        <f t="shared" si="25"/>
        <v>0</v>
      </c>
      <c r="N89" s="133">
        <f t="shared" si="26"/>
        <v>0</v>
      </c>
      <c r="O89" s="129">
        <f t="shared" si="27"/>
        <v>0</v>
      </c>
      <c r="P89" s="129">
        <f t="shared" si="28"/>
        <v>0</v>
      </c>
      <c r="Q89" s="129">
        <f t="shared" si="29"/>
        <v>0</v>
      </c>
      <c r="R89" s="124"/>
      <c r="S89" s="153"/>
      <c r="T89" s="159">
        <v>45</v>
      </c>
      <c r="U89" s="165" t="str">
        <f t="shared" si="1"/>
        <v/>
      </c>
      <c r="V89" s="82" t="str">
        <f>IF(D92="","",COUNTIF($U$44:U89,U89))</f>
        <v/>
      </c>
      <c r="W89" s="82" t="str">
        <f t="shared" si="2"/>
        <v/>
      </c>
      <c r="X89" s="82" t="str">
        <f t="shared" si="3"/>
        <v/>
      </c>
      <c r="AB89" s="82" t="str">
        <f t="shared" si="4"/>
        <v/>
      </c>
      <c r="AC89" s="82" t="str">
        <f>IF(AD89="","",COUNTIF($AD$44:AD89,AD89))</f>
        <v/>
      </c>
      <c r="AD89" s="82" t="str">
        <f>IF(AE89="","",IF(COUNTIF($AE$44:AE89,AE89)&gt;1,"",AH89))</f>
        <v/>
      </c>
      <c r="AE89" s="82" t="str">
        <f t="shared" si="5"/>
        <v/>
      </c>
      <c r="AF89" s="187" t="str">
        <f t="shared" si="6"/>
        <v/>
      </c>
      <c r="AG89" s="82" t="str">
        <f t="shared" si="7"/>
        <v/>
      </c>
      <c r="AH89" s="82" t="str">
        <f t="shared" si="8"/>
        <v/>
      </c>
      <c r="AI89" s="82" t="str">
        <f t="shared" si="9"/>
        <v/>
      </c>
      <c r="AJ89" s="82" t="str">
        <f t="shared" si="10"/>
        <v/>
      </c>
      <c r="AK89" s="82" t="str">
        <f t="shared" si="11"/>
        <v/>
      </c>
      <c r="AL89" s="82" t="str">
        <f t="shared" si="12"/>
        <v/>
      </c>
      <c r="AM89" s="82" t="str">
        <f t="shared" si="13"/>
        <v/>
      </c>
      <c r="AN89" s="216" t="str">
        <f t="shared" si="14"/>
        <v/>
      </c>
      <c r="AO89" s="216" t="str">
        <f t="shared" si="15"/>
        <v/>
      </c>
      <c r="AP89" s="216" t="str">
        <f t="shared" si="16"/>
        <v/>
      </c>
      <c r="AQ89" s="216" t="str">
        <f t="shared" si="17"/>
        <v/>
      </c>
      <c r="AR89" s="216" t="str">
        <f t="shared" si="18"/>
        <v/>
      </c>
      <c r="AS89" s="216" t="str">
        <f t="shared" si="19"/>
        <v/>
      </c>
      <c r="AT89" s="82" t="str">
        <f t="shared" si="20"/>
        <v/>
      </c>
      <c r="AU89" s="226" t="str">
        <f t="shared" si="21"/>
        <v/>
      </c>
    </row>
    <row r="90" spans="1:47" ht="22.5" customHeight="1">
      <c r="A90" s="28"/>
      <c r="B90" s="28"/>
      <c r="C90" s="48">
        <v>1</v>
      </c>
      <c r="D90" s="64" t="str">
        <f t="shared" si="22"/>
        <v/>
      </c>
      <c r="E90" s="28"/>
      <c r="F90" s="82" t="str">
        <f t="shared" si="23"/>
        <v/>
      </c>
      <c r="G90" s="28"/>
      <c r="H90" s="28"/>
      <c r="I90" s="28"/>
      <c r="J90" s="124"/>
      <c r="K90" s="28"/>
      <c r="L90" s="129">
        <f t="shared" si="24"/>
        <v>0</v>
      </c>
      <c r="M90" s="129">
        <f t="shared" si="25"/>
        <v>0</v>
      </c>
      <c r="N90" s="133">
        <f t="shared" si="26"/>
        <v>0</v>
      </c>
      <c r="O90" s="129">
        <f t="shared" si="27"/>
        <v>0</v>
      </c>
      <c r="P90" s="129">
        <f t="shared" si="28"/>
        <v>0</v>
      </c>
      <c r="Q90" s="129">
        <f t="shared" si="29"/>
        <v>0</v>
      </c>
      <c r="R90" s="124"/>
      <c r="S90" s="153"/>
      <c r="T90" s="159">
        <v>46</v>
      </c>
      <c r="U90" s="165" t="str">
        <f t="shared" si="1"/>
        <v/>
      </c>
      <c r="V90" s="82" t="str">
        <f>IF(D93="","",COUNTIF($U$44:U90,U90))</f>
        <v/>
      </c>
      <c r="W90" s="82" t="str">
        <f t="shared" si="2"/>
        <v/>
      </c>
      <c r="X90" s="82" t="str">
        <f t="shared" si="3"/>
        <v/>
      </c>
      <c r="AB90" s="82" t="str">
        <f t="shared" si="4"/>
        <v/>
      </c>
      <c r="AC90" s="82" t="str">
        <f>IF(AD90="","",COUNTIF($AD$44:AD90,AD90))</f>
        <v/>
      </c>
      <c r="AD90" s="82" t="str">
        <f>IF(AE90="","",IF(COUNTIF($AE$44:AE90,AE90)&gt;1,"",AH90))</f>
        <v/>
      </c>
      <c r="AE90" s="82" t="str">
        <f t="shared" si="5"/>
        <v/>
      </c>
      <c r="AF90" s="187" t="str">
        <f t="shared" si="6"/>
        <v/>
      </c>
      <c r="AG90" s="82" t="str">
        <f t="shared" si="7"/>
        <v/>
      </c>
      <c r="AH90" s="82" t="str">
        <f t="shared" si="8"/>
        <v/>
      </c>
      <c r="AI90" s="82" t="str">
        <f t="shared" si="9"/>
        <v/>
      </c>
      <c r="AJ90" s="82" t="str">
        <f t="shared" si="10"/>
        <v/>
      </c>
      <c r="AK90" s="82" t="str">
        <f t="shared" si="11"/>
        <v/>
      </c>
      <c r="AL90" s="82" t="str">
        <f t="shared" si="12"/>
        <v/>
      </c>
      <c r="AM90" s="82" t="str">
        <f t="shared" si="13"/>
        <v/>
      </c>
      <c r="AN90" s="216" t="str">
        <f t="shared" si="14"/>
        <v/>
      </c>
      <c r="AO90" s="216" t="str">
        <f t="shared" si="15"/>
        <v/>
      </c>
      <c r="AP90" s="216" t="str">
        <f t="shared" si="16"/>
        <v/>
      </c>
      <c r="AQ90" s="216" t="str">
        <f t="shared" si="17"/>
        <v/>
      </c>
      <c r="AR90" s="216" t="str">
        <f t="shared" si="18"/>
        <v/>
      </c>
      <c r="AS90" s="216" t="str">
        <f t="shared" si="19"/>
        <v/>
      </c>
      <c r="AT90" s="82" t="str">
        <f t="shared" si="20"/>
        <v/>
      </c>
      <c r="AU90" s="226" t="str">
        <f t="shared" si="21"/>
        <v/>
      </c>
    </row>
    <row r="91" spans="1:47" ht="22.5" customHeight="1">
      <c r="A91" s="28"/>
      <c r="B91" s="28"/>
      <c r="C91" s="48">
        <v>1</v>
      </c>
      <c r="D91" s="64" t="str">
        <f t="shared" si="22"/>
        <v/>
      </c>
      <c r="E91" s="28"/>
      <c r="F91" s="82" t="str">
        <f t="shared" si="23"/>
        <v/>
      </c>
      <c r="G91" s="28"/>
      <c r="H91" s="28"/>
      <c r="I91" s="28"/>
      <c r="J91" s="124"/>
      <c r="K91" s="28"/>
      <c r="L91" s="129">
        <f t="shared" si="24"/>
        <v>0</v>
      </c>
      <c r="M91" s="129">
        <f t="shared" si="25"/>
        <v>0</v>
      </c>
      <c r="N91" s="133">
        <f t="shared" si="26"/>
        <v>0</v>
      </c>
      <c r="O91" s="129">
        <f t="shared" si="27"/>
        <v>0</v>
      </c>
      <c r="P91" s="129">
        <f t="shared" si="28"/>
        <v>0</v>
      </c>
      <c r="Q91" s="129">
        <f t="shared" si="29"/>
        <v>0</v>
      </c>
      <c r="R91" s="124"/>
      <c r="S91" s="153"/>
      <c r="T91" s="159">
        <v>47</v>
      </c>
      <c r="U91" s="165" t="str">
        <f t="shared" si="1"/>
        <v/>
      </c>
      <c r="V91" s="82" t="str">
        <f>IF(D94="","",COUNTIF($U$44:U91,U91))</f>
        <v/>
      </c>
      <c r="W91" s="82" t="str">
        <f t="shared" si="2"/>
        <v/>
      </c>
      <c r="X91" s="82" t="str">
        <f t="shared" si="3"/>
        <v/>
      </c>
      <c r="AB91" s="82" t="str">
        <f t="shared" si="4"/>
        <v/>
      </c>
      <c r="AC91" s="82" t="str">
        <f>IF(AD91="","",COUNTIF($AD$44:AD91,AD91))</f>
        <v/>
      </c>
      <c r="AD91" s="82" t="str">
        <f>IF(AE91="","",IF(COUNTIF($AE$44:AE91,AE91)&gt;1,"",AH91))</f>
        <v/>
      </c>
      <c r="AE91" s="82" t="str">
        <f t="shared" si="5"/>
        <v/>
      </c>
      <c r="AF91" s="187" t="str">
        <f t="shared" si="6"/>
        <v/>
      </c>
      <c r="AG91" s="82" t="str">
        <f t="shared" si="7"/>
        <v/>
      </c>
      <c r="AH91" s="82" t="str">
        <f t="shared" si="8"/>
        <v/>
      </c>
      <c r="AI91" s="82" t="str">
        <f t="shared" si="9"/>
        <v/>
      </c>
      <c r="AJ91" s="82" t="str">
        <f t="shared" si="10"/>
        <v/>
      </c>
      <c r="AK91" s="82" t="str">
        <f t="shared" si="11"/>
        <v/>
      </c>
      <c r="AL91" s="82" t="str">
        <f t="shared" si="12"/>
        <v/>
      </c>
      <c r="AM91" s="82" t="str">
        <f t="shared" si="13"/>
        <v/>
      </c>
      <c r="AN91" s="216" t="str">
        <f t="shared" si="14"/>
        <v/>
      </c>
      <c r="AO91" s="216" t="str">
        <f t="shared" si="15"/>
        <v/>
      </c>
      <c r="AP91" s="216" t="str">
        <f t="shared" si="16"/>
        <v/>
      </c>
      <c r="AQ91" s="216" t="str">
        <f t="shared" si="17"/>
        <v/>
      </c>
      <c r="AR91" s="216" t="str">
        <f t="shared" si="18"/>
        <v/>
      </c>
      <c r="AS91" s="216" t="str">
        <f t="shared" si="19"/>
        <v/>
      </c>
      <c r="AT91" s="82" t="str">
        <f t="shared" si="20"/>
        <v/>
      </c>
      <c r="AU91" s="226" t="str">
        <f t="shared" si="21"/>
        <v/>
      </c>
    </row>
    <row r="92" spans="1:47" ht="22.5" customHeight="1">
      <c r="A92" s="28"/>
      <c r="B92" s="28"/>
      <c r="C92" s="48">
        <v>1</v>
      </c>
      <c r="D92" s="64" t="str">
        <f t="shared" si="22"/>
        <v/>
      </c>
      <c r="E92" s="28"/>
      <c r="F92" s="82" t="str">
        <f t="shared" si="23"/>
        <v/>
      </c>
      <c r="G92" s="28"/>
      <c r="H92" s="28"/>
      <c r="I92" s="28"/>
      <c r="J92" s="124"/>
      <c r="K92" s="28"/>
      <c r="L92" s="129">
        <f t="shared" si="24"/>
        <v>0</v>
      </c>
      <c r="M92" s="129">
        <f t="shared" si="25"/>
        <v>0</v>
      </c>
      <c r="N92" s="133">
        <f t="shared" si="26"/>
        <v>0</v>
      </c>
      <c r="O92" s="129">
        <f t="shared" si="27"/>
        <v>0</v>
      </c>
      <c r="P92" s="129">
        <f t="shared" si="28"/>
        <v>0</v>
      </c>
      <c r="Q92" s="129">
        <f t="shared" si="29"/>
        <v>0</v>
      </c>
      <c r="R92" s="124"/>
      <c r="S92" s="153"/>
      <c r="T92" s="159">
        <v>48</v>
      </c>
      <c r="U92" s="165" t="str">
        <f t="shared" si="1"/>
        <v/>
      </c>
      <c r="V92" s="82" t="str">
        <f>IF(D95="","",COUNTIF($U$44:U92,U92))</f>
        <v/>
      </c>
      <c r="W92" s="82" t="str">
        <f t="shared" si="2"/>
        <v/>
      </c>
      <c r="X92" s="82" t="str">
        <f t="shared" si="3"/>
        <v/>
      </c>
      <c r="AB92" s="82" t="str">
        <f t="shared" si="4"/>
        <v/>
      </c>
      <c r="AC92" s="82" t="str">
        <f>IF(AD92="","",COUNTIF($AD$44:AD92,AD92))</f>
        <v/>
      </c>
      <c r="AD92" s="82" t="str">
        <f>IF(AE92="","",IF(COUNTIF($AE$44:AE92,AE92)&gt;1,"",AH92))</f>
        <v/>
      </c>
      <c r="AE92" s="82" t="str">
        <f t="shared" si="5"/>
        <v/>
      </c>
      <c r="AF92" s="187" t="str">
        <f t="shared" si="6"/>
        <v/>
      </c>
      <c r="AG92" s="82" t="str">
        <f t="shared" si="7"/>
        <v/>
      </c>
      <c r="AH92" s="82" t="str">
        <f t="shared" si="8"/>
        <v/>
      </c>
      <c r="AI92" s="82" t="str">
        <f t="shared" si="9"/>
        <v/>
      </c>
      <c r="AJ92" s="82" t="str">
        <f t="shared" si="10"/>
        <v/>
      </c>
      <c r="AK92" s="82" t="str">
        <f t="shared" si="11"/>
        <v/>
      </c>
      <c r="AL92" s="82" t="str">
        <f t="shared" si="12"/>
        <v/>
      </c>
      <c r="AM92" s="82" t="str">
        <f t="shared" si="13"/>
        <v/>
      </c>
      <c r="AN92" s="216" t="str">
        <f t="shared" si="14"/>
        <v/>
      </c>
      <c r="AO92" s="216" t="str">
        <f t="shared" si="15"/>
        <v/>
      </c>
      <c r="AP92" s="216" t="str">
        <f t="shared" si="16"/>
        <v/>
      </c>
      <c r="AQ92" s="216" t="str">
        <f t="shared" si="17"/>
        <v/>
      </c>
      <c r="AR92" s="216" t="str">
        <f t="shared" si="18"/>
        <v/>
      </c>
      <c r="AS92" s="216" t="str">
        <f t="shared" si="19"/>
        <v/>
      </c>
      <c r="AT92" s="82" t="str">
        <f t="shared" si="20"/>
        <v/>
      </c>
      <c r="AU92" s="226" t="str">
        <f t="shared" si="21"/>
        <v/>
      </c>
    </row>
    <row r="93" spans="1:47" ht="22.5" customHeight="1">
      <c r="A93" s="28"/>
      <c r="B93" s="28"/>
      <c r="C93" s="48">
        <v>1</v>
      </c>
      <c r="D93" s="64" t="str">
        <f t="shared" si="22"/>
        <v/>
      </c>
      <c r="E93" s="28"/>
      <c r="F93" s="82" t="str">
        <f t="shared" si="23"/>
        <v/>
      </c>
      <c r="G93" s="28"/>
      <c r="H93" s="28"/>
      <c r="I93" s="28"/>
      <c r="J93" s="124"/>
      <c r="K93" s="28"/>
      <c r="L93" s="129">
        <f t="shared" si="24"/>
        <v>0</v>
      </c>
      <c r="M93" s="129">
        <f t="shared" si="25"/>
        <v>0</v>
      </c>
      <c r="N93" s="133">
        <f t="shared" si="26"/>
        <v>0</v>
      </c>
      <c r="O93" s="129">
        <f t="shared" si="27"/>
        <v>0</v>
      </c>
      <c r="P93" s="129">
        <f t="shared" si="28"/>
        <v>0</v>
      </c>
      <c r="Q93" s="129">
        <f t="shared" si="29"/>
        <v>0</v>
      </c>
      <c r="R93" s="124"/>
      <c r="S93" s="153"/>
      <c r="T93" s="159">
        <v>49</v>
      </c>
      <c r="U93" s="165" t="str">
        <f t="shared" si="1"/>
        <v/>
      </c>
      <c r="V93" s="82" t="str">
        <f>IF(D96="","",COUNTIF($U$44:U93,U93))</f>
        <v/>
      </c>
      <c r="W93" s="82" t="str">
        <f t="shared" si="2"/>
        <v/>
      </c>
      <c r="X93" s="82" t="str">
        <f t="shared" si="3"/>
        <v/>
      </c>
      <c r="AB93" s="82" t="str">
        <f t="shared" si="4"/>
        <v/>
      </c>
      <c r="AC93" s="82" t="str">
        <f>IF(AD93="","",COUNTIF($AD$44:AD93,AD93))</f>
        <v/>
      </c>
      <c r="AD93" s="82" t="str">
        <f>IF(AE93="","",IF(COUNTIF($AE$44:AE93,AE93)&gt;1,"",AH93))</f>
        <v/>
      </c>
      <c r="AE93" s="82" t="str">
        <f t="shared" si="5"/>
        <v/>
      </c>
      <c r="AF93" s="187" t="str">
        <f t="shared" si="6"/>
        <v/>
      </c>
      <c r="AG93" s="82" t="str">
        <f t="shared" si="7"/>
        <v/>
      </c>
      <c r="AH93" s="82" t="str">
        <f t="shared" si="8"/>
        <v/>
      </c>
      <c r="AI93" s="82" t="str">
        <f t="shared" si="9"/>
        <v/>
      </c>
      <c r="AJ93" s="82" t="str">
        <f t="shared" si="10"/>
        <v/>
      </c>
      <c r="AK93" s="82" t="str">
        <f t="shared" si="11"/>
        <v/>
      </c>
      <c r="AL93" s="82" t="str">
        <f t="shared" si="12"/>
        <v/>
      </c>
      <c r="AM93" s="82" t="str">
        <f t="shared" si="13"/>
        <v/>
      </c>
      <c r="AN93" s="216" t="str">
        <f t="shared" si="14"/>
        <v/>
      </c>
      <c r="AO93" s="216" t="str">
        <f t="shared" si="15"/>
        <v/>
      </c>
      <c r="AP93" s="216" t="str">
        <f t="shared" si="16"/>
        <v/>
      </c>
      <c r="AQ93" s="216" t="str">
        <f t="shared" si="17"/>
        <v/>
      </c>
      <c r="AR93" s="216" t="str">
        <f t="shared" si="18"/>
        <v/>
      </c>
      <c r="AS93" s="216" t="str">
        <f t="shared" si="19"/>
        <v/>
      </c>
      <c r="AT93" s="82" t="str">
        <f t="shared" si="20"/>
        <v/>
      </c>
      <c r="AU93" s="226" t="str">
        <f t="shared" si="21"/>
        <v/>
      </c>
    </row>
    <row r="94" spans="1:47" ht="22.5" customHeight="1">
      <c r="A94" s="28"/>
      <c r="B94" s="28"/>
      <c r="C94" s="48">
        <v>1</v>
      </c>
      <c r="D94" s="64" t="str">
        <f t="shared" si="22"/>
        <v/>
      </c>
      <c r="E94" s="28"/>
      <c r="F94" s="82" t="str">
        <f t="shared" si="23"/>
        <v/>
      </c>
      <c r="G94" s="28"/>
      <c r="H94" s="28"/>
      <c r="I94" s="28"/>
      <c r="J94" s="124"/>
      <c r="K94" s="28"/>
      <c r="L94" s="129">
        <f t="shared" si="24"/>
        <v>0</v>
      </c>
      <c r="M94" s="129">
        <f t="shared" si="25"/>
        <v>0</v>
      </c>
      <c r="N94" s="133">
        <f t="shared" si="26"/>
        <v>0</v>
      </c>
      <c r="O94" s="129">
        <f t="shared" si="27"/>
        <v>0</v>
      </c>
      <c r="P94" s="129">
        <f t="shared" si="28"/>
        <v>0</v>
      </c>
      <c r="Q94" s="129">
        <f t="shared" si="29"/>
        <v>0</v>
      </c>
      <c r="R94" s="124"/>
      <c r="S94" s="153"/>
      <c r="T94" s="159">
        <v>50</v>
      </c>
      <c r="U94" s="165" t="str">
        <f t="shared" si="1"/>
        <v/>
      </c>
      <c r="V94" s="82" t="str">
        <f>IF(D97="","",COUNTIF($U$44:U94,U94))</f>
        <v/>
      </c>
      <c r="W94" s="82" t="str">
        <f t="shared" si="2"/>
        <v/>
      </c>
      <c r="X94" s="82" t="str">
        <f t="shared" si="3"/>
        <v/>
      </c>
      <c r="AB94" s="82" t="str">
        <f t="shared" si="4"/>
        <v/>
      </c>
      <c r="AC94" s="82" t="str">
        <f>IF(AD94="","",COUNTIF($AD$44:AD94,AD94))</f>
        <v/>
      </c>
      <c r="AD94" s="82" t="str">
        <f>IF(AE94="","",IF(COUNTIF($AE$44:AE94,AE94)&gt;1,"",AH94))</f>
        <v/>
      </c>
      <c r="AE94" s="82" t="str">
        <f t="shared" si="5"/>
        <v/>
      </c>
      <c r="AF94" s="187" t="str">
        <f t="shared" si="6"/>
        <v/>
      </c>
      <c r="AG94" s="82" t="str">
        <f t="shared" si="7"/>
        <v/>
      </c>
      <c r="AH94" s="82" t="str">
        <f t="shared" si="8"/>
        <v/>
      </c>
      <c r="AI94" s="82" t="str">
        <f t="shared" si="9"/>
        <v/>
      </c>
      <c r="AJ94" s="82" t="str">
        <f t="shared" si="10"/>
        <v/>
      </c>
      <c r="AK94" s="82" t="str">
        <f t="shared" si="11"/>
        <v/>
      </c>
      <c r="AL94" s="82" t="str">
        <f t="shared" si="12"/>
        <v/>
      </c>
      <c r="AM94" s="82" t="str">
        <f t="shared" si="13"/>
        <v/>
      </c>
      <c r="AN94" s="216" t="str">
        <f t="shared" si="14"/>
        <v/>
      </c>
      <c r="AO94" s="216" t="str">
        <f t="shared" si="15"/>
        <v/>
      </c>
      <c r="AP94" s="216" t="str">
        <f t="shared" si="16"/>
        <v/>
      </c>
      <c r="AQ94" s="216" t="str">
        <f t="shared" si="17"/>
        <v/>
      </c>
      <c r="AR94" s="216" t="str">
        <f t="shared" si="18"/>
        <v/>
      </c>
      <c r="AS94" s="216" t="str">
        <f t="shared" si="19"/>
        <v/>
      </c>
      <c r="AT94" s="82" t="str">
        <f t="shared" si="20"/>
        <v/>
      </c>
      <c r="AU94" s="226" t="str">
        <f t="shared" si="21"/>
        <v/>
      </c>
    </row>
    <row r="95" spans="1:47" ht="22.5" customHeight="1">
      <c r="A95" s="28"/>
      <c r="B95" s="28"/>
      <c r="C95" s="48">
        <v>1</v>
      </c>
      <c r="D95" s="64" t="str">
        <f t="shared" si="22"/>
        <v/>
      </c>
      <c r="E95" s="28"/>
      <c r="F95" s="82" t="str">
        <f t="shared" si="23"/>
        <v/>
      </c>
      <c r="G95" s="28"/>
      <c r="H95" s="28"/>
      <c r="I95" s="28"/>
      <c r="J95" s="124"/>
      <c r="K95" s="28"/>
      <c r="L95" s="129">
        <f t="shared" si="24"/>
        <v>0</v>
      </c>
      <c r="M95" s="129">
        <f t="shared" si="25"/>
        <v>0</v>
      </c>
      <c r="N95" s="133">
        <f t="shared" si="26"/>
        <v>0</v>
      </c>
      <c r="O95" s="129">
        <f t="shared" si="27"/>
        <v>0</v>
      </c>
      <c r="P95" s="129">
        <f t="shared" si="28"/>
        <v>0</v>
      </c>
      <c r="Q95" s="129">
        <f t="shared" si="29"/>
        <v>0</v>
      </c>
      <c r="R95" s="124"/>
      <c r="S95" s="153"/>
      <c r="T95" s="159">
        <v>51</v>
      </c>
      <c r="U95" s="165" t="str">
        <f t="shared" si="1"/>
        <v/>
      </c>
      <c r="V95" s="82" t="str">
        <f>IF(D98="","",COUNTIF($U$44:U95,U95))</f>
        <v/>
      </c>
      <c r="W95" s="82" t="str">
        <f t="shared" si="2"/>
        <v/>
      </c>
      <c r="X95" s="82" t="str">
        <f t="shared" si="3"/>
        <v/>
      </c>
      <c r="AB95" s="82" t="str">
        <f t="shared" si="4"/>
        <v/>
      </c>
      <c r="AC95" s="82" t="str">
        <f>IF(AD95="","",COUNTIF($AD$44:AD95,AD95))</f>
        <v/>
      </c>
      <c r="AD95" s="82" t="str">
        <f>IF(AE95="","",IF(COUNTIF($AE$44:AE95,AE95)&gt;1,"",AH95))</f>
        <v/>
      </c>
      <c r="AE95" s="82" t="str">
        <f t="shared" si="5"/>
        <v/>
      </c>
      <c r="AF95" s="187" t="str">
        <f t="shared" si="6"/>
        <v/>
      </c>
      <c r="AG95" s="82" t="str">
        <f t="shared" si="7"/>
        <v/>
      </c>
      <c r="AH95" s="82" t="str">
        <f t="shared" si="8"/>
        <v/>
      </c>
      <c r="AI95" s="82" t="str">
        <f t="shared" si="9"/>
        <v/>
      </c>
      <c r="AJ95" s="82" t="str">
        <f t="shared" si="10"/>
        <v/>
      </c>
      <c r="AK95" s="82" t="str">
        <f t="shared" si="11"/>
        <v/>
      </c>
      <c r="AL95" s="82" t="str">
        <f t="shared" si="12"/>
        <v/>
      </c>
      <c r="AM95" s="82" t="str">
        <f t="shared" si="13"/>
        <v/>
      </c>
      <c r="AN95" s="216" t="str">
        <f t="shared" si="14"/>
        <v/>
      </c>
      <c r="AO95" s="216" t="str">
        <f t="shared" si="15"/>
        <v/>
      </c>
      <c r="AP95" s="216" t="str">
        <f t="shared" si="16"/>
        <v/>
      </c>
      <c r="AQ95" s="216" t="str">
        <f t="shared" si="17"/>
        <v/>
      </c>
      <c r="AR95" s="216" t="str">
        <f t="shared" si="18"/>
        <v/>
      </c>
      <c r="AS95" s="216" t="str">
        <f t="shared" si="19"/>
        <v/>
      </c>
      <c r="AT95" s="82" t="str">
        <f t="shared" si="20"/>
        <v/>
      </c>
      <c r="AU95" s="226" t="str">
        <f t="shared" si="21"/>
        <v/>
      </c>
    </row>
    <row r="96" spans="1:47" ht="22.5" customHeight="1">
      <c r="A96" s="28"/>
      <c r="B96" s="28"/>
      <c r="C96" s="48">
        <v>1</v>
      </c>
      <c r="D96" s="64" t="str">
        <f t="shared" si="22"/>
        <v/>
      </c>
      <c r="E96" s="28"/>
      <c r="F96" s="82" t="str">
        <f t="shared" si="23"/>
        <v/>
      </c>
      <c r="G96" s="28"/>
      <c r="H96" s="28"/>
      <c r="I96" s="28"/>
      <c r="J96" s="124"/>
      <c r="K96" s="28"/>
      <c r="L96" s="129">
        <f t="shared" si="24"/>
        <v>0</v>
      </c>
      <c r="M96" s="129">
        <f t="shared" si="25"/>
        <v>0</v>
      </c>
      <c r="N96" s="133">
        <f t="shared" si="26"/>
        <v>0</v>
      </c>
      <c r="O96" s="129">
        <f t="shared" si="27"/>
        <v>0</v>
      </c>
      <c r="P96" s="129">
        <f t="shared" si="28"/>
        <v>0</v>
      </c>
      <c r="Q96" s="129">
        <f t="shared" si="29"/>
        <v>0</v>
      </c>
      <c r="R96" s="124"/>
      <c r="S96" s="153"/>
      <c r="T96" s="159">
        <v>52</v>
      </c>
      <c r="U96" s="165" t="str">
        <f t="shared" si="1"/>
        <v/>
      </c>
      <c r="V96" s="82" t="str">
        <f>IF(D99="","",COUNTIF($U$44:U96,U96))</f>
        <v/>
      </c>
      <c r="W96" s="82" t="str">
        <f t="shared" si="2"/>
        <v/>
      </c>
      <c r="X96" s="82" t="str">
        <f t="shared" si="3"/>
        <v/>
      </c>
      <c r="AB96" s="82" t="str">
        <f t="shared" si="4"/>
        <v/>
      </c>
      <c r="AC96" s="82" t="str">
        <f>IF(AD96="","",COUNTIF($AD$44:AD96,AD96))</f>
        <v/>
      </c>
      <c r="AD96" s="82" t="str">
        <f>IF(AE96="","",IF(COUNTIF($AE$44:AE96,AE96)&gt;1,"",AH96))</f>
        <v/>
      </c>
      <c r="AE96" s="82" t="str">
        <f t="shared" si="5"/>
        <v/>
      </c>
      <c r="AF96" s="187" t="str">
        <f t="shared" si="6"/>
        <v/>
      </c>
      <c r="AG96" s="82" t="str">
        <f t="shared" si="7"/>
        <v/>
      </c>
      <c r="AH96" s="82" t="str">
        <f t="shared" si="8"/>
        <v/>
      </c>
      <c r="AI96" s="82" t="str">
        <f t="shared" si="9"/>
        <v/>
      </c>
      <c r="AJ96" s="82" t="str">
        <f t="shared" si="10"/>
        <v/>
      </c>
      <c r="AK96" s="82" t="str">
        <f t="shared" si="11"/>
        <v/>
      </c>
      <c r="AL96" s="82" t="str">
        <f t="shared" si="12"/>
        <v/>
      </c>
      <c r="AM96" s="82" t="str">
        <f t="shared" si="13"/>
        <v/>
      </c>
      <c r="AN96" s="216" t="str">
        <f t="shared" si="14"/>
        <v/>
      </c>
      <c r="AO96" s="216" t="str">
        <f t="shared" si="15"/>
        <v/>
      </c>
      <c r="AP96" s="216" t="str">
        <f t="shared" si="16"/>
        <v/>
      </c>
      <c r="AQ96" s="216" t="str">
        <f t="shared" si="17"/>
        <v/>
      </c>
      <c r="AR96" s="216" t="str">
        <f t="shared" si="18"/>
        <v/>
      </c>
      <c r="AS96" s="216" t="str">
        <f t="shared" si="19"/>
        <v/>
      </c>
      <c r="AT96" s="82" t="str">
        <f t="shared" si="20"/>
        <v/>
      </c>
      <c r="AU96" s="226" t="str">
        <f t="shared" si="21"/>
        <v/>
      </c>
    </row>
    <row r="97" spans="1:47" ht="22.5" customHeight="1">
      <c r="A97" s="28"/>
      <c r="B97" s="28"/>
      <c r="C97" s="48">
        <v>1</v>
      </c>
      <c r="D97" s="64" t="str">
        <f t="shared" si="22"/>
        <v/>
      </c>
      <c r="E97" s="28"/>
      <c r="F97" s="82" t="str">
        <f t="shared" si="23"/>
        <v/>
      </c>
      <c r="G97" s="28"/>
      <c r="H97" s="28"/>
      <c r="I97" s="28"/>
      <c r="J97" s="124"/>
      <c r="K97" s="28"/>
      <c r="L97" s="129">
        <f t="shared" si="24"/>
        <v>0</v>
      </c>
      <c r="M97" s="129">
        <f t="shared" si="25"/>
        <v>0</v>
      </c>
      <c r="N97" s="133">
        <f t="shared" si="26"/>
        <v>0</v>
      </c>
      <c r="O97" s="129">
        <f t="shared" si="27"/>
        <v>0</v>
      </c>
      <c r="P97" s="129">
        <f t="shared" si="28"/>
        <v>0</v>
      </c>
      <c r="Q97" s="129">
        <f t="shared" si="29"/>
        <v>0</v>
      </c>
      <c r="R97" s="124"/>
      <c r="S97" s="153"/>
      <c r="T97" s="159">
        <v>53</v>
      </c>
      <c r="U97" s="165" t="str">
        <f t="shared" si="1"/>
        <v/>
      </c>
      <c r="V97" s="82" t="str">
        <f>IF(D100="","",COUNTIF($U$44:U97,U97))</f>
        <v/>
      </c>
      <c r="W97" s="82" t="str">
        <f t="shared" si="2"/>
        <v/>
      </c>
      <c r="X97" s="82" t="str">
        <f t="shared" si="3"/>
        <v/>
      </c>
      <c r="AB97" s="82" t="str">
        <f t="shared" si="4"/>
        <v/>
      </c>
      <c r="AC97" s="82" t="str">
        <f>IF(AD97="","",COUNTIF($AD$44:AD97,AD97))</f>
        <v/>
      </c>
      <c r="AD97" s="82" t="str">
        <f>IF(AE97="","",IF(COUNTIF($AE$44:AE97,AE97)&gt;1,"",AH97))</f>
        <v/>
      </c>
      <c r="AE97" s="82" t="str">
        <f t="shared" si="5"/>
        <v/>
      </c>
      <c r="AF97" s="187" t="str">
        <f t="shared" si="6"/>
        <v/>
      </c>
      <c r="AG97" s="82" t="str">
        <f t="shared" si="7"/>
        <v/>
      </c>
      <c r="AH97" s="82" t="str">
        <f t="shared" si="8"/>
        <v/>
      </c>
      <c r="AI97" s="82" t="str">
        <f t="shared" si="9"/>
        <v/>
      </c>
      <c r="AJ97" s="82" t="str">
        <f t="shared" si="10"/>
        <v/>
      </c>
      <c r="AK97" s="82" t="str">
        <f t="shared" si="11"/>
        <v/>
      </c>
      <c r="AL97" s="82" t="str">
        <f t="shared" si="12"/>
        <v/>
      </c>
      <c r="AM97" s="82" t="str">
        <f t="shared" si="13"/>
        <v/>
      </c>
      <c r="AN97" s="216" t="str">
        <f t="shared" si="14"/>
        <v/>
      </c>
      <c r="AO97" s="216" t="str">
        <f t="shared" si="15"/>
        <v/>
      </c>
      <c r="AP97" s="216" t="str">
        <f t="shared" si="16"/>
        <v/>
      </c>
      <c r="AQ97" s="216" t="str">
        <f t="shared" si="17"/>
        <v/>
      </c>
      <c r="AR97" s="216" t="str">
        <f t="shared" si="18"/>
        <v/>
      </c>
      <c r="AS97" s="216" t="str">
        <f t="shared" si="19"/>
        <v/>
      </c>
      <c r="AT97" s="82" t="str">
        <f t="shared" si="20"/>
        <v/>
      </c>
      <c r="AU97" s="226" t="str">
        <f t="shared" si="21"/>
        <v/>
      </c>
    </row>
    <row r="98" spans="1:47" ht="22.5" customHeight="1">
      <c r="A98" s="28"/>
      <c r="B98" s="28"/>
      <c r="C98" s="48">
        <v>1</v>
      </c>
      <c r="D98" s="64" t="str">
        <f t="shared" si="22"/>
        <v/>
      </c>
      <c r="E98" s="28"/>
      <c r="F98" s="82" t="str">
        <f t="shared" si="23"/>
        <v/>
      </c>
      <c r="G98" s="28"/>
      <c r="H98" s="28"/>
      <c r="I98" s="28"/>
      <c r="J98" s="124"/>
      <c r="K98" s="28"/>
      <c r="L98" s="129">
        <f t="shared" si="24"/>
        <v>0</v>
      </c>
      <c r="M98" s="129">
        <f t="shared" si="25"/>
        <v>0</v>
      </c>
      <c r="N98" s="133">
        <f t="shared" si="26"/>
        <v>0</v>
      </c>
      <c r="O98" s="129">
        <f t="shared" si="27"/>
        <v>0</v>
      </c>
      <c r="P98" s="129">
        <f t="shared" si="28"/>
        <v>0</v>
      </c>
      <c r="Q98" s="129">
        <f t="shared" si="29"/>
        <v>0</v>
      </c>
      <c r="R98" s="124"/>
      <c r="S98" s="153"/>
      <c r="T98" s="159">
        <v>54</v>
      </c>
      <c r="U98" s="165" t="str">
        <f t="shared" si="1"/>
        <v/>
      </c>
      <c r="V98" s="82" t="str">
        <f>IF(D101="","",COUNTIF($U$44:U98,U98))</f>
        <v/>
      </c>
      <c r="W98" s="82" t="str">
        <f t="shared" si="2"/>
        <v/>
      </c>
      <c r="X98" s="82" t="str">
        <f t="shared" si="3"/>
        <v/>
      </c>
      <c r="AB98" s="82" t="str">
        <f t="shared" si="4"/>
        <v/>
      </c>
      <c r="AC98" s="82" t="str">
        <f>IF(AD98="","",COUNTIF($AD$44:AD98,AD98))</f>
        <v/>
      </c>
      <c r="AD98" s="82" t="str">
        <f>IF(AE98="","",IF(COUNTIF($AE$44:AE98,AE98)&gt;1,"",AH98))</f>
        <v/>
      </c>
      <c r="AE98" s="82" t="str">
        <f t="shared" si="5"/>
        <v/>
      </c>
      <c r="AF98" s="187" t="str">
        <f t="shared" si="6"/>
        <v/>
      </c>
      <c r="AG98" s="82" t="str">
        <f t="shared" si="7"/>
        <v/>
      </c>
      <c r="AH98" s="82" t="str">
        <f t="shared" si="8"/>
        <v/>
      </c>
      <c r="AI98" s="82" t="str">
        <f t="shared" si="9"/>
        <v/>
      </c>
      <c r="AJ98" s="82" t="str">
        <f t="shared" si="10"/>
        <v/>
      </c>
      <c r="AK98" s="82" t="str">
        <f t="shared" si="11"/>
        <v/>
      </c>
      <c r="AL98" s="82" t="str">
        <f t="shared" si="12"/>
        <v/>
      </c>
      <c r="AM98" s="82" t="str">
        <f t="shared" si="13"/>
        <v/>
      </c>
      <c r="AN98" s="216" t="str">
        <f t="shared" si="14"/>
        <v/>
      </c>
      <c r="AO98" s="216" t="str">
        <f t="shared" si="15"/>
        <v/>
      </c>
      <c r="AP98" s="216" t="str">
        <f t="shared" si="16"/>
        <v/>
      </c>
      <c r="AQ98" s="216" t="str">
        <f t="shared" si="17"/>
        <v/>
      </c>
      <c r="AR98" s="216" t="str">
        <f t="shared" si="18"/>
        <v/>
      </c>
      <c r="AS98" s="216" t="str">
        <f t="shared" si="19"/>
        <v/>
      </c>
      <c r="AT98" s="82" t="str">
        <f t="shared" si="20"/>
        <v/>
      </c>
      <c r="AU98" s="226" t="str">
        <f t="shared" si="21"/>
        <v/>
      </c>
    </row>
    <row r="99" spans="1:47" ht="22.5" customHeight="1">
      <c r="A99" s="28"/>
      <c r="B99" s="28"/>
      <c r="C99" s="48">
        <v>1</v>
      </c>
      <c r="D99" s="64" t="str">
        <f t="shared" si="22"/>
        <v/>
      </c>
      <c r="E99" s="28"/>
      <c r="F99" s="82" t="str">
        <f t="shared" si="23"/>
        <v/>
      </c>
      <c r="G99" s="28"/>
      <c r="H99" s="28"/>
      <c r="I99" s="28"/>
      <c r="J99" s="124"/>
      <c r="K99" s="28"/>
      <c r="L99" s="129">
        <f t="shared" si="24"/>
        <v>0</v>
      </c>
      <c r="M99" s="129">
        <f t="shared" si="25"/>
        <v>0</v>
      </c>
      <c r="N99" s="133">
        <f t="shared" si="26"/>
        <v>0</v>
      </c>
      <c r="O99" s="129">
        <f t="shared" si="27"/>
        <v>0</v>
      </c>
      <c r="P99" s="129">
        <f t="shared" si="28"/>
        <v>0</v>
      </c>
      <c r="Q99" s="129">
        <f t="shared" si="29"/>
        <v>0</v>
      </c>
      <c r="R99" s="124"/>
      <c r="S99" s="153"/>
      <c r="T99" s="159">
        <v>55</v>
      </c>
      <c r="U99" s="165" t="str">
        <f t="shared" si="1"/>
        <v/>
      </c>
      <c r="V99" s="82" t="str">
        <f>IF(D102="","",COUNTIF($U$44:U99,U99))</f>
        <v/>
      </c>
      <c r="W99" s="82" t="str">
        <f t="shared" si="2"/>
        <v/>
      </c>
      <c r="X99" s="82" t="str">
        <f t="shared" si="3"/>
        <v/>
      </c>
      <c r="AB99" s="82" t="str">
        <f t="shared" si="4"/>
        <v/>
      </c>
      <c r="AC99" s="82" t="str">
        <f>IF(AD99="","",COUNTIF($AD$44:AD99,AD99))</f>
        <v/>
      </c>
      <c r="AD99" s="82" t="str">
        <f>IF(AE99="","",IF(COUNTIF($AE$44:AE99,AE99)&gt;1,"",AH99))</f>
        <v/>
      </c>
      <c r="AE99" s="82" t="str">
        <f t="shared" si="5"/>
        <v/>
      </c>
      <c r="AF99" s="187" t="str">
        <f t="shared" si="6"/>
        <v/>
      </c>
      <c r="AG99" s="82" t="str">
        <f t="shared" si="7"/>
        <v/>
      </c>
      <c r="AH99" s="82" t="str">
        <f t="shared" si="8"/>
        <v/>
      </c>
      <c r="AI99" s="82" t="str">
        <f t="shared" si="9"/>
        <v/>
      </c>
      <c r="AJ99" s="82" t="str">
        <f t="shared" si="10"/>
        <v/>
      </c>
      <c r="AK99" s="82" t="str">
        <f t="shared" si="11"/>
        <v/>
      </c>
      <c r="AL99" s="82" t="str">
        <f t="shared" si="12"/>
        <v/>
      </c>
      <c r="AM99" s="82" t="str">
        <f t="shared" si="13"/>
        <v/>
      </c>
      <c r="AN99" s="216" t="str">
        <f t="shared" si="14"/>
        <v/>
      </c>
      <c r="AO99" s="216" t="str">
        <f t="shared" si="15"/>
        <v/>
      </c>
      <c r="AP99" s="216" t="str">
        <f t="shared" si="16"/>
        <v/>
      </c>
      <c r="AQ99" s="216" t="str">
        <f t="shared" si="17"/>
        <v/>
      </c>
      <c r="AR99" s="216" t="str">
        <f t="shared" si="18"/>
        <v/>
      </c>
      <c r="AS99" s="216" t="str">
        <f t="shared" si="19"/>
        <v/>
      </c>
      <c r="AT99" s="82" t="str">
        <f t="shared" si="20"/>
        <v/>
      </c>
      <c r="AU99" s="226" t="str">
        <f t="shared" si="21"/>
        <v/>
      </c>
    </row>
    <row r="100" spans="1:47" ht="22.5" customHeight="1">
      <c r="A100" s="28"/>
      <c r="B100" s="28"/>
      <c r="C100" s="48">
        <v>1</v>
      </c>
      <c r="D100" s="64" t="str">
        <f t="shared" si="22"/>
        <v/>
      </c>
      <c r="E100" s="28"/>
      <c r="F100" s="82" t="str">
        <f t="shared" si="23"/>
        <v/>
      </c>
      <c r="G100" s="28"/>
      <c r="H100" s="28"/>
      <c r="I100" s="28"/>
      <c r="J100" s="124"/>
      <c r="K100" s="28"/>
      <c r="L100" s="129">
        <f t="shared" si="24"/>
        <v>0</v>
      </c>
      <c r="M100" s="129">
        <f t="shared" si="25"/>
        <v>0</v>
      </c>
      <c r="N100" s="133">
        <f t="shared" si="26"/>
        <v>0</v>
      </c>
      <c r="O100" s="129">
        <f t="shared" si="27"/>
        <v>0</v>
      </c>
      <c r="P100" s="129">
        <f t="shared" si="28"/>
        <v>0</v>
      </c>
      <c r="Q100" s="129">
        <f t="shared" si="29"/>
        <v>0</v>
      </c>
      <c r="R100" s="124"/>
      <c r="S100" s="153"/>
      <c r="T100" s="159">
        <v>56</v>
      </c>
      <c r="U100" s="165" t="str">
        <f t="shared" si="1"/>
        <v/>
      </c>
      <c r="V100" s="82" t="str">
        <f>IF(D103="","",COUNTIF($U$44:U100,U100))</f>
        <v/>
      </c>
      <c r="W100" s="82" t="str">
        <f t="shared" si="2"/>
        <v/>
      </c>
      <c r="X100" s="82" t="str">
        <f t="shared" si="3"/>
        <v/>
      </c>
      <c r="AB100" s="82" t="str">
        <f t="shared" si="4"/>
        <v/>
      </c>
      <c r="AC100" s="82" t="str">
        <f>IF(AD100="","",COUNTIF($AD$44:AD100,AD100))</f>
        <v/>
      </c>
      <c r="AD100" s="82" t="str">
        <f>IF(AE100="","",IF(COUNTIF($AE$44:AE100,AE100)&gt;1,"",AH100))</f>
        <v/>
      </c>
      <c r="AE100" s="82" t="str">
        <f t="shared" si="5"/>
        <v/>
      </c>
      <c r="AF100" s="187" t="str">
        <f t="shared" si="6"/>
        <v/>
      </c>
      <c r="AG100" s="82" t="str">
        <f t="shared" si="7"/>
        <v/>
      </c>
      <c r="AH100" s="82" t="str">
        <f t="shared" si="8"/>
        <v/>
      </c>
      <c r="AI100" s="82" t="str">
        <f t="shared" si="9"/>
        <v/>
      </c>
      <c r="AJ100" s="82" t="str">
        <f t="shared" si="10"/>
        <v/>
      </c>
      <c r="AK100" s="82" t="str">
        <f t="shared" si="11"/>
        <v/>
      </c>
      <c r="AL100" s="82" t="str">
        <f t="shared" si="12"/>
        <v/>
      </c>
      <c r="AM100" s="82" t="str">
        <f t="shared" si="13"/>
        <v/>
      </c>
      <c r="AN100" s="216" t="str">
        <f t="shared" si="14"/>
        <v/>
      </c>
      <c r="AO100" s="216" t="str">
        <f t="shared" si="15"/>
        <v/>
      </c>
      <c r="AP100" s="216" t="str">
        <f t="shared" si="16"/>
        <v/>
      </c>
      <c r="AQ100" s="216" t="str">
        <f t="shared" si="17"/>
        <v/>
      </c>
      <c r="AR100" s="216" t="str">
        <f t="shared" si="18"/>
        <v/>
      </c>
      <c r="AS100" s="216" t="str">
        <f t="shared" si="19"/>
        <v/>
      </c>
      <c r="AT100" s="82" t="str">
        <f t="shared" si="20"/>
        <v/>
      </c>
      <c r="AU100" s="226" t="str">
        <f t="shared" si="21"/>
        <v/>
      </c>
    </row>
    <row r="101" spans="1:47" ht="22.5" customHeight="1">
      <c r="A101" s="28"/>
      <c r="B101" s="28"/>
      <c r="C101" s="48">
        <v>1</v>
      </c>
      <c r="D101" s="64" t="str">
        <f t="shared" si="22"/>
        <v/>
      </c>
      <c r="E101" s="28"/>
      <c r="F101" s="82" t="str">
        <f t="shared" si="23"/>
        <v/>
      </c>
      <c r="G101" s="28"/>
      <c r="H101" s="28"/>
      <c r="I101" s="28"/>
      <c r="J101" s="124"/>
      <c r="K101" s="28"/>
      <c r="L101" s="129">
        <f t="shared" si="24"/>
        <v>0</v>
      </c>
      <c r="M101" s="129">
        <f t="shared" si="25"/>
        <v>0</v>
      </c>
      <c r="N101" s="133">
        <f t="shared" si="26"/>
        <v>0</v>
      </c>
      <c r="O101" s="129">
        <f t="shared" si="27"/>
        <v>0</v>
      </c>
      <c r="P101" s="129">
        <f t="shared" si="28"/>
        <v>0</v>
      </c>
      <c r="Q101" s="129">
        <f t="shared" si="29"/>
        <v>0</v>
      </c>
      <c r="R101" s="124"/>
      <c r="S101" s="153"/>
      <c r="T101" s="159">
        <v>57</v>
      </c>
      <c r="U101" s="165" t="str">
        <f t="shared" si="1"/>
        <v/>
      </c>
      <c r="V101" s="82" t="str">
        <f>IF(D104="","",COUNTIF($U$44:U101,U101))</f>
        <v/>
      </c>
      <c r="W101" s="82" t="str">
        <f t="shared" si="2"/>
        <v/>
      </c>
      <c r="X101" s="82" t="str">
        <f t="shared" si="3"/>
        <v/>
      </c>
      <c r="AB101" s="82" t="str">
        <f t="shared" si="4"/>
        <v/>
      </c>
      <c r="AC101" s="82" t="str">
        <f>IF(AD101="","",COUNTIF($AD$44:AD101,AD101))</f>
        <v/>
      </c>
      <c r="AD101" s="82" t="str">
        <f>IF(AE101="","",IF(COUNTIF($AE$44:AE101,AE101)&gt;1,"",AH101))</f>
        <v/>
      </c>
      <c r="AE101" s="82" t="str">
        <f t="shared" si="5"/>
        <v/>
      </c>
      <c r="AF101" s="187" t="str">
        <f t="shared" si="6"/>
        <v/>
      </c>
      <c r="AG101" s="82" t="str">
        <f t="shared" si="7"/>
        <v/>
      </c>
      <c r="AH101" s="82" t="str">
        <f t="shared" si="8"/>
        <v/>
      </c>
      <c r="AI101" s="82" t="str">
        <f t="shared" si="9"/>
        <v/>
      </c>
      <c r="AJ101" s="82" t="str">
        <f t="shared" si="10"/>
        <v/>
      </c>
      <c r="AK101" s="82" t="str">
        <f t="shared" si="11"/>
        <v/>
      </c>
      <c r="AL101" s="82" t="str">
        <f t="shared" si="12"/>
        <v/>
      </c>
      <c r="AM101" s="82" t="str">
        <f t="shared" si="13"/>
        <v/>
      </c>
      <c r="AN101" s="216" t="str">
        <f t="shared" si="14"/>
        <v/>
      </c>
      <c r="AO101" s="216" t="str">
        <f t="shared" si="15"/>
        <v/>
      </c>
      <c r="AP101" s="216" t="str">
        <f t="shared" si="16"/>
        <v/>
      </c>
      <c r="AQ101" s="216" t="str">
        <f t="shared" si="17"/>
        <v/>
      </c>
      <c r="AR101" s="216" t="str">
        <f t="shared" si="18"/>
        <v/>
      </c>
      <c r="AS101" s="216" t="str">
        <f t="shared" si="19"/>
        <v/>
      </c>
      <c r="AT101" s="82" t="str">
        <f t="shared" si="20"/>
        <v/>
      </c>
      <c r="AU101" s="226" t="str">
        <f t="shared" si="21"/>
        <v/>
      </c>
    </row>
    <row r="102" spans="1:47" ht="22.5" customHeight="1">
      <c r="A102" s="28"/>
      <c r="B102" s="28"/>
      <c r="C102" s="48">
        <v>1</v>
      </c>
      <c r="D102" s="64" t="str">
        <f t="shared" si="22"/>
        <v/>
      </c>
      <c r="E102" s="28"/>
      <c r="F102" s="82" t="str">
        <f t="shared" si="23"/>
        <v/>
      </c>
      <c r="G102" s="28"/>
      <c r="H102" s="28"/>
      <c r="I102" s="28"/>
      <c r="J102" s="124"/>
      <c r="K102" s="28"/>
      <c r="L102" s="129">
        <f t="shared" si="24"/>
        <v>0</v>
      </c>
      <c r="M102" s="129">
        <f t="shared" si="25"/>
        <v>0</v>
      </c>
      <c r="N102" s="133">
        <f t="shared" si="26"/>
        <v>0</v>
      </c>
      <c r="O102" s="129">
        <f t="shared" si="27"/>
        <v>0</v>
      </c>
      <c r="P102" s="129">
        <f t="shared" si="28"/>
        <v>0</v>
      </c>
      <c r="Q102" s="129">
        <f t="shared" si="29"/>
        <v>0</v>
      </c>
      <c r="R102" s="124"/>
      <c r="S102" s="153"/>
      <c r="T102" s="159">
        <v>58</v>
      </c>
      <c r="U102" s="165" t="str">
        <f t="shared" si="1"/>
        <v/>
      </c>
      <c r="V102" s="82" t="str">
        <f>IF(D105="","",COUNTIF($U$44:U102,U102))</f>
        <v/>
      </c>
      <c r="W102" s="82" t="str">
        <f t="shared" si="2"/>
        <v/>
      </c>
      <c r="X102" s="82" t="str">
        <f t="shared" si="3"/>
        <v/>
      </c>
      <c r="AB102" s="82" t="str">
        <f t="shared" si="4"/>
        <v/>
      </c>
      <c r="AC102" s="82" t="str">
        <f>IF(AD102="","",COUNTIF($AD$44:AD102,AD102))</f>
        <v/>
      </c>
      <c r="AD102" s="82" t="str">
        <f>IF(AE102="","",IF(COUNTIF($AE$44:AE102,AE102)&gt;1,"",AH102))</f>
        <v/>
      </c>
      <c r="AE102" s="82" t="str">
        <f t="shared" si="5"/>
        <v/>
      </c>
      <c r="AF102" s="187" t="str">
        <f t="shared" si="6"/>
        <v/>
      </c>
      <c r="AG102" s="82" t="str">
        <f t="shared" si="7"/>
        <v/>
      </c>
      <c r="AH102" s="82" t="str">
        <f t="shared" si="8"/>
        <v/>
      </c>
      <c r="AI102" s="82" t="str">
        <f t="shared" si="9"/>
        <v/>
      </c>
      <c r="AJ102" s="82" t="str">
        <f t="shared" si="10"/>
        <v/>
      </c>
      <c r="AK102" s="82" t="str">
        <f t="shared" si="11"/>
        <v/>
      </c>
      <c r="AL102" s="82" t="str">
        <f t="shared" si="12"/>
        <v/>
      </c>
      <c r="AM102" s="82" t="str">
        <f t="shared" si="13"/>
        <v/>
      </c>
      <c r="AN102" s="216" t="str">
        <f t="shared" si="14"/>
        <v/>
      </c>
      <c r="AO102" s="216" t="str">
        <f t="shared" si="15"/>
        <v/>
      </c>
      <c r="AP102" s="216" t="str">
        <f t="shared" si="16"/>
        <v/>
      </c>
      <c r="AQ102" s="216" t="str">
        <f t="shared" si="17"/>
        <v/>
      </c>
      <c r="AR102" s="216" t="str">
        <f t="shared" si="18"/>
        <v/>
      </c>
      <c r="AS102" s="216" t="str">
        <f t="shared" si="19"/>
        <v/>
      </c>
      <c r="AT102" s="82" t="str">
        <f t="shared" si="20"/>
        <v/>
      </c>
      <c r="AU102" s="226" t="str">
        <f t="shared" si="21"/>
        <v/>
      </c>
    </row>
    <row r="103" spans="1:47" ht="22.5" customHeight="1">
      <c r="A103" s="28"/>
      <c r="B103" s="28"/>
      <c r="C103" s="48">
        <v>1</v>
      </c>
      <c r="D103" s="64" t="str">
        <f t="shared" si="22"/>
        <v/>
      </c>
      <c r="E103" s="28"/>
      <c r="F103" s="82" t="str">
        <f t="shared" si="23"/>
        <v/>
      </c>
      <c r="G103" s="28"/>
      <c r="H103" s="28"/>
      <c r="I103" s="28"/>
      <c r="J103" s="124"/>
      <c r="K103" s="28"/>
      <c r="L103" s="129">
        <f t="shared" si="24"/>
        <v>0</v>
      </c>
      <c r="M103" s="129">
        <f t="shared" si="25"/>
        <v>0</v>
      </c>
      <c r="N103" s="133">
        <f t="shared" si="26"/>
        <v>0</v>
      </c>
      <c r="O103" s="129">
        <f t="shared" si="27"/>
        <v>0</v>
      </c>
      <c r="P103" s="129">
        <f t="shared" si="28"/>
        <v>0</v>
      </c>
      <c r="Q103" s="129">
        <f t="shared" si="29"/>
        <v>0</v>
      </c>
      <c r="R103" s="124"/>
      <c r="S103" s="153"/>
      <c r="T103" s="159">
        <v>59</v>
      </c>
      <c r="U103" s="165" t="str">
        <f t="shared" si="1"/>
        <v/>
      </c>
      <c r="V103" s="82" t="str">
        <f>IF(D106="","",COUNTIF($U$44:U103,U103))</f>
        <v/>
      </c>
      <c r="W103" s="82" t="str">
        <f t="shared" si="2"/>
        <v/>
      </c>
      <c r="X103" s="82" t="str">
        <f t="shared" si="3"/>
        <v/>
      </c>
      <c r="AB103" s="82" t="str">
        <f t="shared" si="4"/>
        <v/>
      </c>
      <c r="AC103" s="82" t="str">
        <f>IF(AD103="","",COUNTIF($AD$44:AD103,AD103))</f>
        <v/>
      </c>
      <c r="AD103" s="82" t="str">
        <f>IF(AE103="","",IF(COUNTIF($AE$44:AE103,AE103)&gt;1,"",AH103))</f>
        <v/>
      </c>
      <c r="AE103" s="82" t="str">
        <f t="shared" si="5"/>
        <v/>
      </c>
      <c r="AF103" s="187" t="str">
        <f t="shared" si="6"/>
        <v/>
      </c>
      <c r="AG103" s="82" t="str">
        <f t="shared" si="7"/>
        <v/>
      </c>
      <c r="AH103" s="82" t="str">
        <f t="shared" si="8"/>
        <v/>
      </c>
      <c r="AI103" s="82" t="str">
        <f t="shared" si="9"/>
        <v/>
      </c>
      <c r="AJ103" s="82" t="str">
        <f t="shared" si="10"/>
        <v/>
      </c>
      <c r="AK103" s="82" t="str">
        <f t="shared" si="11"/>
        <v/>
      </c>
      <c r="AL103" s="82" t="str">
        <f t="shared" si="12"/>
        <v/>
      </c>
      <c r="AM103" s="82" t="str">
        <f t="shared" si="13"/>
        <v/>
      </c>
      <c r="AN103" s="216" t="str">
        <f t="shared" si="14"/>
        <v/>
      </c>
      <c r="AO103" s="216" t="str">
        <f t="shared" si="15"/>
        <v/>
      </c>
      <c r="AP103" s="216" t="str">
        <f t="shared" si="16"/>
        <v/>
      </c>
      <c r="AQ103" s="216" t="str">
        <f t="shared" si="17"/>
        <v/>
      </c>
      <c r="AR103" s="216" t="str">
        <f t="shared" si="18"/>
        <v/>
      </c>
      <c r="AS103" s="216" t="str">
        <f t="shared" si="19"/>
        <v/>
      </c>
      <c r="AT103" s="82" t="str">
        <f t="shared" si="20"/>
        <v/>
      </c>
      <c r="AU103" s="226" t="str">
        <f t="shared" si="21"/>
        <v/>
      </c>
    </row>
    <row r="104" spans="1:47" ht="22.5" customHeight="1">
      <c r="A104" s="28"/>
      <c r="B104" s="28"/>
      <c r="C104" s="48">
        <v>1</v>
      </c>
      <c r="D104" s="64" t="str">
        <f t="shared" si="22"/>
        <v/>
      </c>
      <c r="E104" s="28"/>
      <c r="F104" s="82" t="str">
        <f t="shared" si="23"/>
        <v/>
      </c>
      <c r="G104" s="28"/>
      <c r="H104" s="28"/>
      <c r="I104" s="28"/>
      <c r="J104" s="124"/>
      <c r="K104" s="28"/>
      <c r="L104" s="129">
        <f t="shared" si="24"/>
        <v>0</v>
      </c>
      <c r="M104" s="129">
        <f t="shared" si="25"/>
        <v>0</v>
      </c>
      <c r="N104" s="133">
        <f t="shared" si="26"/>
        <v>0</v>
      </c>
      <c r="O104" s="129">
        <f t="shared" si="27"/>
        <v>0</v>
      </c>
      <c r="P104" s="129">
        <f t="shared" si="28"/>
        <v>0</v>
      </c>
      <c r="Q104" s="129">
        <f t="shared" si="29"/>
        <v>0</v>
      </c>
      <c r="R104" s="124"/>
      <c r="S104" s="153"/>
      <c r="T104" s="159">
        <v>60</v>
      </c>
      <c r="U104" s="165" t="str">
        <f t="shared" si="1"/>
        <v/>
      </c>
      <c r="V104" s="82" t="str">
        <f>IF(D107="","",COUNTIF($U$44:U104,U104))</f>
        <v/>
      </c>
      <c r="W104" s="82" t="str">
        <f t="shared" si="2"/>
        <v/>
      </c>
      <c r="X104" s="82" t="str">
        <f t="shared" si="3"/>
        <v/>
      </c>
      <c r="AB104" s="82" t="str">
        <f t="shared" si="4"/>
        <v/>
      </c>
      <c r="AC104" s="82" t="str">
        <f>IF(AD104="","",COUNTIF($AD$44:AD104,AD104))</f>
        <v/>
      </c>
      <c r="AD104" s="82" t="str">
        <f>IF(AE104="","",IF(COUNTIF($AE$44:AE104,AE104)&gt;1,"",AH104))</f>
        <v/>
      </c>
      <c r="AE104" s="82" t="str">
        <f t="shared" si="5"/>
        <v/>
      </c>
      <c r="AF104" s="187" t="str">
        <f t="shared" si="6"/>
        <v/>
      </c>
      <c r="AG104" s="82" t="str">
        <f t="shared" si="7"/>
        <v/>
      </c>
      <c r="AH104" s="82" t="str">
        <f t="shared" si="8"/>
        <v/>
      </c>
      <c r="AI104" s="82" t="str">
        <f t="shared" si="9"/>
        <v/>
      </c>
      <c r="AJ104" s="82" t="str">
        <f t="shared" si="10"/>
        <v/>
      </c>
      <c r="AK104" s="82" t="str">
        <f t="shared" si="11"/>
        <v/>
      </c>
      <c r="AL104" s="82" t="str">
        <f t="shared" si="12"/>
        <v/>
      </c>
      <c r="AM104" s="82" t="str">
        <f t="shared" si="13"/>
        <v/>
      </c>
      <c r="AN104" s="216" t="str">
        <f t="shared" si="14"/>
        <v/>
      </c>
      <c r="AO104" s="216" t="str">
        <f t="shared" si="15"/>
        <v/>
      </c>
      <c r="AP104" s="216" t="str">
        <f t="shared" si="16"/>
        <v/>
      </c>
      <c r="AQ104" s="216" t="str">
        <f t="shared" si="17"/>
        <v/>
      </c>
      <c r="AR104" s="216" t="str">
        <f t="shared" si="18"/>
        <v/>
      </c>
      <c r="AS104" s="216" t="str">
        <f t="shared" si="19"/>
        <v/>
      </c>
      <c r="AT104" s="82" t="str">
        <f t="shared" si="20"/>
        <v/>
      </c>
      <c r="AU104" s="226" t="str">
        <f t="shared" si="21"/>
        <v/>
      </c>
    </row>
    <row r="105" spans="1:47" ht="22.5" customHeight="1">
      <c r="A105" s="28"/>
      <c r="B105" s="28"/>
      <c r="C105" s="48">
        <v>1</v>
      </c>
      <c r="D105" s="64" t="str">
        <f t="shared" si="22"/>
        <v/>
      </c>
      <c r="E105" s="28"/>
      <c r="F105" s="82" t="str">
        <f t="shared" si="23"/>
        <v/>
      </c>
      <c r="G105" s="28"/>
      <c r="H105" s="28"/>
      <c r="I105" s="28"/>
      <c r="J105" s="124"/>
      <c r="K105" s="28"/>
      <c r="L105" s="129">
        <f t="shared" si="24"/>
        <v>0</v>
      </c>
      <c r="M105" s="129">
        <f t="shared" si="25"/>
        <v>0</v>
      </c>
      <c r="N105" s="133">
        <f t="shared" si="26"/>
        <v>0</v>
      </c>
      <c r="O105" s="129">
        <f t="shared" si="27"/>
        <v>0</v>
      </c>
      <c r="P105" s="129">
        <f t="shared" si="28"/>
        <v>0</v>
      </c>
      <c r="Q105" s="129">
        <f t="shared" si="29"/>
        <v>0</v>
      </c>
      <c r="R105" s="124"/>
      <c r="S105" s="153"/>
      <c r="T105" s="159">
        <v>61</v>
      </c>
      <c r="U105" s="165" t="str">
        <f t="shared" si="1"/>
        <v/>
      </c>
      <c r="V105" s="82" t="str">
        <f>IF(D108="","",COUNTIF($U$44:U105,U105))</f>
        <v/>
      </c>
      <c r="W105" s="82" t="str">
        <f t="shared" si="2"/>
        <v/>
      </c>
      <c r="X105" s="82" t="str">
        <f t="shared" si="3"/>
        <v/>
      </c>
      <c r="AB105" s="82" t="str">
        <f t="shared" si="4"/>
        <v/>
      </c>
      <c r="AC105" s="82" t="str">
        <f>IF(AD105="","",COUNTIF($AD$44:AD105,AD105))</f>
        <v/>
      </c>
      <c r="AD105" s="82" t="str">
        <f>IF(AE105="","",IF(COUNTIF($AE$44:AE105,AE105)&gt;1,"",AH105))</f>
        <v/>
      </c>
      <c r="AE105" s="82" t="str">
        <f t="shared" si="5"/>
        <v/>
      </c>
      <c r="AF105" s="187" t="str">
        <f t="shared" si="6"/>
        <v/>
      </c>
      <c r="AG105" s="82" t="str">
        <f t="shared" si="7"/>
        <v/>
      </c>
      <c r="AH105" s="82" t="str">
        <f t="shared" si="8"/>
        <v/>
      </c>
      <c r="AI105" s="82" t="str">
        <f t="shared" si="9"/>
        <v/>
      </c>
      <c r="AJ105" s="82" t="str">
        <f t="shared" si="10"/>
        <v/>
      </c>
      <c r="AK105" s="82" t="str">
        <f t="shared" si="11"/>
        <v/>
      </c>
      <c r="AL105" s="82" t="str">
        <f t="shared" si="12"/>
        <v/>
      </c>
      <c r="AM105" s="82" t="str">
        <f t="shared" si="13"/>
        <v/>
      </c>
      <c r="AN105" s="216" t="str">
        <f t="shared" si="14"/>
        <v/>
      </c>
      <c r="AO105" s="216" t="str">
        <f t="shared" si="15"/>
        <v/>
      </c>
      <c r="AP105" s="216" t="str">
        <f t="shared" si="16"/>
        <v/>
      </c>
      <c r="AQ105" s="216" t="str">
        <f t="shared" si="17"/>
        <v/>
      </c>
      <c r="AR105" s="216" t="str">
        <f t="shared" si="18"/>
        <v/>
      </c>
      <c r="AS105" s="216" t="str">
        <f t="shared" si="19"/>
        <v/>
      </c>
      <c r="AT105" s="82" t="str">
        <f t="shared" si="20"/>
        <v/>
      </c>
      <c r="AU105" s="226" t="str">
        <f t="shared" si="21"/>
        <v/>
      </c>
    </row>
    <row r="106" spans="1:47" ht="22.5" customHeight="1">
      <c r="A106" s="28"/>
      <c r="B106" s="28"/>
      <c r="C106" s="48">
        <v>1</v>
      </c>
      <c r="D106" s="64" t="str">
        <f t="shared" si="22"/>
        <v/>
      </c>
      <c r="E106" s="28"/>
      <c r="F106" s="82" t="str">
        <f t="shared" si="23"/>
        <v/>
      </c>
      <c r="G106" s="28"/>
      <c r="H106" s="28"/>
      <c r="I106" s="28"/>
      <c r="J106" s="124"/>
      <c r="K106" s="28"/>
      <c r="L106" s="129">
        <f t="shared" si="24"/>
        <v>0</v>
      </c>
      <c r="M106" s="129">
        <f t="shared" si="25"/>
        <v>0</v>
      </c>
      <c r="N106" s="133">
        <f t="shared" si="26"/>
        <v>0</v>
      </c>
      <c r="O106" s="129">
        <f t="shared" si="27"/>
        <v>0</v>
      </c>
      <c r="P106" s="129">
        <f t="shared" si="28"/>
        <v>0</v>
      </c>
      <c r="Q106" s="129">
        <f t="shared" si="29"/>
        <v>0</v>
      </c>
      <c r="R106" s="124"/>
      <c r="S106" s="153"/>
      <c r="T106" s="159">
        <v>62</v>
      </c>
      <c r="U106" s="165" t="str">
        <f t="shared" si="1"/>
        <v/>
      </c>
      <c r="V106" s="82" t="str">
        <f>IF(D109="","",COUNTIF($U$44:U106,U106))</f>
        <v/>
      </c>
      <c r="W106" s="82" t="str">
        <f t="shared" si="2"/>
        <v/>
      </c>
      <c r="X106" s="82" t="str">
        <f t="shared" si="3"/>
        <v/>
      </c>
      <c r="AB106" s="82" t="str">
        <f t="shared" si="4"/>
        <v/>
      </c>
      <c r="AC106" s="82" t="str">
        <f>IF(AD106="","",COUNTIF($AD$44:AD106,AD106))</f>
        <v/>
      </c>
      <c r="AD106" s="82" t="str">
        <f>IF(AE106="","",IF(COUNTIF($AE$44:AE106,AE106)&gt;1,"",AH106))</f>
        <v/>
      </c>
      <c r="AE106" s="82" t="str">
        <f t="shared" si="5"/>
        <v/>
      </c>
      <c r="AF106" s="187" t="str">
        <f t="shared" si="6"/>
        <v/>
      </c>
      <c r="AG106" s="82" t="str">
        <f t="shared" si="7"/>
        <v/>
      </c>
      <c r="AH106" s="82" t="str">
        <f t="shared" si="8"/>
        <v/>
      </c>
      <c r="AI106" s="82" t="str">
        <f t="shared" si="9"/>
        <v/>
      </c>
      <c r="AJ106" s="82" t="str">
        <f t="shared" si="10"/>
        <v/>
      </c>
      <c r="AK106" s="82" t="str">
        <f t="shared" si="11"/>
        <v/>
      </c>
      <c r="AL106" s="82" t="str">
        <f t="shared" si="12"/>
        <v/>
      </c>
      <c r="AM106" s="82" t="str">
        <f t="shared" si="13"/>
        <v/>
      </c>
      <c r="AN106" s="216" t="str">
        <f t="shared" si="14"/>
        <v/>
      </c>
      <c r="AO106" s="216" t="str">
        <f t="shared" si="15"/>
        <v/>
      </c>
      <c r="AP106" s="216" t="str">
        <f t="shared" si="16"/>
        <v/>
      </c>
      <c r="AQ106" s="216" t="str">
        <f t="shared" si="17"/>
        <v/>
      </c>
      <c r="AR106" s="216" t="str">
        <f t="shared" si="18"/>
        <v/>
      </c>
      <c r="AS106" s="216" t="str">
        <f t="shared" si="19"/>
        <v/>
      </c>
      <c r="AT106" s="82" t="str">
        <f t="shared" si="20"/>
        <v/>
      </c>
      <c r="AU106" s="226" t="str">
        <f t="shared" si="21"/>
        <v/>
      </c>
    </row>
    <row r="107" spans="1:47" ht="22.5" customHeight="1">
      <c r="A107" s="28"/>
      <c r="B107" s="28"/>
      <c r="C107" s="48">
        <v>1</v>
      </c>
      <c r="D107" s="64" t="str">
        <f t="shared" si="22"/>
        <v/>
      </c>
      <c r="E107" s="28"/>
      <c r="F107" s="82" t="str">
        <f t="shared" si="23"/>
        <v/>
      </c>
      <c r="G107" s="28"/>
      <c r="H107" s="28"/>
      <c r="I107" s="28"/>
      <c r="J107" s="124"/>
      <c r="K107" s="28"/>
      <c r="L107" s="129">
        <f t="shared" si="24"/>
        <v>0</v>
      </c>
      <c r="M107" s="129">
        <f t="shared" si="25"/>
        <v>0</v>
      </c>
      <c r="N107" s="133">
        <f t="shared" si="26"/>
        <v>0</v>
      </c>
      <c r="O107" s="129">
        <f t="shared" si="27"/>
        <v>0</v>
      </c>
      <c r="P107" s="129">
        <f t="shared" si="28"/>
        <v>0</v>
      </c>
      <c r="Q107" s="129">
        <f t="shared" si="29"/>
        <v>0</v>
      </c>
      <c r="R107" s="124"/>
      <c r="S107" s="153"/>
      <c r="T107" s="159">
        <v>63</v>
      </c>
      <c r="U107" s="165" t="str">
        <f t="shared" si="1"/>
        <v/>
      </c>
      <c r="V107" s="82" t="str">
        <f>IF(D110="","",COUNTIF($U$44:U107,U107))</f>
        <v/>
      </c>
      <c r="W107" s="82" t="str">
        <f t="shared" si="2"/>
        <v/>
      </c>
      <c r="X107" s="82" t="str">
        <f t="shared" si="3"/>
        <v/>
      </c>
      <c r="AB107" s="82" t="str">
        <f t="shared" si="4"/>
        <v/>
      </c>
      <c r="AC107" s="82" t="str">
        <f>IF(AD107="","",COUNTIF($AD$44:AD107,AD107))</f>
        <v/>
      </c>
      <c r="AD107" s="82" t="str">
        <f>IF(AE107="","",IF(COUNTIF($AE$44:AE107,AE107)&gt;1,"",AH107))</f>
        <v/>
      </c>
      <c r="AE107" s="82" t="str">
        <f t="shared" si="5"/>
        <v/>
      </c>
      <c r="AF107" s="187" t="str">
        <f t="shared" si="6"/>
        <v/>
      </c>
      <c r="AG107" s="82" t="str">
        <f t="shared" si="7"/>
        <v/>
      </c>
      <c r="AH107" s="82" t="str">
        <f t="shared" si="8"/>
        <v/>
      </c>
      <c r="AI107" s="82" t="str">
        <f t="shared" si="9"/>
        <v/>
      </c>
      <c r="AJ107" s="82" t="str">
        <f t="shared" si="10"/>
        <v/>
      </c>
      <c r="AK107" s="82" t="str">
        <f t="shared" si="11"/>
        <v/>
      </c>
      <c r="AL107" s="82" t="str">
        <f t="shared" si="12"/>
        <v/>
      </c>
      <c r="AM107" s="82" t="str">
        <f t="shared" si="13"/>
        <v/>
      </c>
      <c r="AN107" s="216" t="str">
        <f t="shared" si="14"/>
        <v/>
      </c>
      <c r="AO107" s="216" t="str">
        <f t="shared" si="15"/>
        <v/>
      </c>
      <c r="AP107" s="216" t="str">
        <f t="shared" si="16"/>
        <v/>
      </c>
      <c r="AQ107" s="216" t="str">
        <f t="shared" si="17"/>
        <v/>
      </c>
      <c r="AR107" s="216" t="str">
        <f t="shared" si="18"/>
        <v/>
      </c>
      <c r="AS107" s="216" t="str">
        <f t="shared" si="19"/>
        <v/>
      </c>
      <c r="AT107" s="82" t="str">
        <f t="shared" si="20"/>
        <v/>
      </c>
      <c r="AU107" s="226" t="str">
        <f t="shared" si="21"/>
        <v/>
      </c>
    </row>
    <row r="108" spans="1:47" ht="22.5" customHeight="1">
      <c r="A108" s="28"/>
      <c r="B108" s="28"/>
      <c r="C108" s="48">
        <v>1</v>
      </c>
      <c r="D108" s="64" t="str">
        <f t="shared" si="22"/>
        <v/>
      </c>
      <c r="E108" s="28"/>
      <c r="F108" s="82" t="str">
        <f t="shared" si="23"/>
        <v/>
      </c>
      <c r="G108" s="28"/>
      <c r="H108" s="28"/>
      <c r="I108" s="28"/>
      <c r="J108" s="124"/>
      <c r="K108" s="28"/>
      <c r="L108" s="129">
        <f t="shared" si="24"/>
        <v>0</v>
      </c>
      <c r="M108" s="129">
        <f t="shared" si="25"/>
        <v>0</v>
      </c>
      <c r="N108" s="133">
        <f t="shared" si="26"/>
        <v>0</v>
      </c>
      <c r="O108" s="129">
        <f t="shared" si="27"/>
        <v>0</v>
      </c>
      <c r="P108" s="129">
        <f t="shared" si="28"/>
        <v>0</v>
      </c>
      <c r="Q108" s="129">
        <f t="shared" si="29"/>
        <v>0</v>
      </c>
      <c r="R108" s="124"/>
      <c r="S108" s="153"/>
      <c r="T108" s="159">
        <v>64</v>
      </c>
      <c r="U108" s="165" t="str">
        <f t="shared" ref="U108:U143" si="30">IF(D111="","",IF($I$33-D111=0,VALUE(D111)+E111*10000,VALUE(D111)+E111*10000+((VALUE($I$33)-VALUE(D111))*100)))</f>
        <v/>
      </c>
      <c r="V108" s="82" t="str">
        <f>IF(D111="","",COUNTIF($U$44:U108,U108))</f>
        <v/>
      </c>
      <c r="W108" s="82" t="str">
        <f t="shared" ref="W108:W143" si="31">IF(D111="","",RANK(U108,$U$44:$U$143,1))</f>
        <v/>
      </c>
      <c r="X108" s="82" t="str">
        <f t="shared" ref="X108:X143" si="32">IF(D111="","",V108-1+W108)</f>
        <v/>
      </c>
      <c r="AB108" s="82" t="str">
        <f t="shared" ref="AB108:AB143" si="33">IF(AD108="","",TEXT(AC108&amp;AD108,"@"))</f>
        <v/>
      </c>
      <c r="AC108" s="82" t="str">
        <f>IF(AD108="","",COUNTIF($AD$44:AD108,AD108))</f>
        <v/>
      </c>
      <c r="AD108" s="82" t="str">
        <f>IF(AE108="","",IF(COUNTIF($AE$44:AE108,AE108)&gt;1,"",AH108))</f>
        <v/>
      </c>
      <c r="AE108" s="82" t="str">
        <f t="shared" ref="AE108:AE143" si="34">TEXT(AF108,"ggge年m月")&amp;AH108</f>
        <v/>
      </c>
      <c r="AF108" s="187" t="str">
        <f t="shared" ref="AF108:AF143" si="35">IF(D111="","",INDEX($D$47:$S$146,MATCH(ROW()-43,$X$44:$X$143,0),1))</f>
        <v/>
      </c>
      <c r="AG108" s="82" t="str">
        <f t="shared" ref="AG108:AG143" si="36">IF(D111="","",INDEX($D$47:$S$146,MATCH(ROW()-43,$X$44:$X$143,0),2))</f>
        <v/>
      </c>
      <c r="AH108" s="82" t="str">
        <f t="shared" ref="AH108:AH143" si="37">IF(D111="","",INDEX($D$47:$S$146,MATCH(ROW()-43,$X$44:$X$143,0),3))</f>
        <v/>
      </c>
      <c r="AI108" s="82" t="str">
        <f t="shared" ref="AI108:AI143" si="38">IF(D111="","",INDEX($D$47:$S$146,MATCH(ROW()-43,$X$44:$X$143,0),4))</f>
        <v/>
      </c>
      <c r="AJ108" s="82" t="str">
        <f t="shared" ref="AJ108:AJ143" si="39">IF(D111="","",INDEX($D$47:$S$146,MATCH(ROW()-43,$X$44:$X$143,0),5))</f>
        <v/>
      </c>
      <c r="AK108" s="82" t="str">
        <f t="shared" ref="AK108:AK143" si="40">IF(D111="","",INDEX($D$47:$S$146,MATCH(ROW()-43,$X$44:$X$143,0),6))</f>
        <v/>
      </c>
      <c r="AL108" s="82" t="str">
        <f t="shared" ref="AL108:AL143" si="41">IF(D111="","",INDEX($D$47:$S$146,MATCH(ROW()-43,$X$44:$X$143,0),7))</f>
        <v/>
      </c>
      <c r="AM108" s="82" t="str">
        <f t="shared" ref="AM108:AM143" si="42">IF(D111="","",INDEX($D$47:$S$146,MATCH(ROW()-43,$X$44:$X$143,0),8))</f>
        <v/>
      </c>
      <c r="AN108" s="216" t="str">
        <f t="shared" ref="AN108:AN143" si="43">IF(D111="","",INDEX($D$47:$S$146,MATCH(ROW()-43,$X$44:$X$143,0),9))</f>
        <v/>
      </c>
      <c r="AO108" s="216" t="str">
        <f t="shared" ref="AO108:AO143" si="44">IF(AN108="","",ROUNDDOWN(AN108*10.21,0))</f>
        <v/>
      </c>
      <c r="AP108" s="216" t="str">
        <f t="shared" ref="AP108:AP143" si="45">IF(D111="","",INDEX($D$47:$S$146,MATCH(ROW()-43,$X$44:$X$143,0),11))</f>
        <v/>
      </c>
      <c r="AQ108" s="216" t="str">
        <f t="shared" ref="AQ108:AQ143" si="46">IF(D111="","",INDEX($D$47:$S$146,MATCH(ROW()-43,$X$44:$X$143,0),12))</f>
        <v/>
      </c>
      <c r="AR108" s="216" t="str">
        <f t="shared" ref="AR108:AR143" si="47">IF(D111="","",INDEX($D$47:$S$146,MATCH(ROW()-43,$X$44:$X$143,0),13))</f>
        <v/>
      </c>
      <c r="AS108" s="216" t="str">
        <f t="shared" ref="AS108:AS143" si="48">IF(D111="","",INDEX($D$47:$S$146,MATCH(ROW()-43,$X$44:$X$143,0),14))</f>
        <v/>
      </c>
      <c r="AT108" s="82" t="str">
        <f t="shared" ref="AT108:AT143" si="49">IF(D111="","",INDEX($D$47:$S$146,MATCH(ROW()-43,$X$44:$X$143,0),15))</f>
        <v/>
      </c>
      <c r="AU108" s="226" t="str">
        <f t="shared" ref="AU108:AU143" si="50">IF(D111="","",INDEX($D$47:$S$146,MATCH(ROW()-43,$X$44:$X$143,0),16))</f>
        <v/>
      </c>
    </row>
    <row r="109" spans="1:47" ht="22.5" customHeight="1">
      <c r="A109" s="28"/>
      <c r="B109" s="28"/>
      <c r="C109" s="48">
        <v>1</v>
      </c>
      <c r="D109" s="64" t="str">
        <f t="shared" si="22"/>
        <v/>
      </c>
      <c r="E109" s="28"/>
      <c r="F109" s="82" t="str">
        <f t="shared" si="23"/>
        <v/>
      </c>
      <c r="G109" s="28"/>
      <c r="H109" s="28"/>
      <c r="I109" s="28"/>
      <c r="J109" s="124"/>
      <c r="K109" s="28"/>
      <c r="L109" s="129">
        <f t="shared" si="24"/>
        <v>0</v>
      </c>
      <c r="M109" s="129">
        <f t="shared" si="25"/>
        <v>0</v>
      </c>
      <c r="N109" s="133">
        <f t="shared" si="26"/>
        <v>0</v>
      </c>
      <c r="O109" s="129">
        <f t="shared" si="27"/>
        <v>0</v>
      </c>
      <c r="P109" s="129">
        <f t="shared" si="28"/>
        <v>0</v>
      </c>
      <c r="Q109" s="129">
        <f t="shared" si="29"/>
        <v>0</v>
      </c>
      <c r="R109" s="124"/>
      <c r="S109" s="153"/>
      <c r="T109" s="159">
        <v>65</v>
      </c>
      <c r="U109" s="165" t="str">
        <f t="shared" si="30"/>
        <v/>
      </c>
      <c r="V109" s="82" t="str">
        <f>IF(D112="","",COUNTIF($U$44:U109,U109))</f>
        <v/>
      </c>
      <c r="W109" s="82" t="str">
        <f t="shared" si="31"/>
        <v/>
      </c>
      <c r="X109" s="82" t="str">
        <f t="shared" si="32"/>
        <v/>
      </c>
      <c r="AB109" s="82" t="str">
        <f t="shared" si="33"/>
        <v/>
      </c>
      <c r="AC109" s="82" t="str">
        <f>IF(AD109="","",COUNTIF($AD$44:AD109,AD109))</f>
        <v/>
      </c>
      <c r="AD109" s="82" t="str">
        <f>IF(AE109="","",IF(COUNTIF($AE$44:AE109,AE109)&gt;1,"",AH109))</f>
        <v/>
      </c>
      <c r="AE109" s="82" t="str">
        <f t="shared" si="34"/>
        <v/>
      </c>
      <c r="AF109" s="187" t="str">
        <f t="shared" si="35"/>
        <v/>
      </c>
      <c r="AG109" s="82" t="str">
        <f t="shared" si="36"/>
        <v/>
      </c>
      <c r="AH109" s="82" t="str">
        <f t="shared" si="37"/>
        <v/>
      </c>
      <c r="AI109" s="82" t="str">
        <f t="shared" si="38"/>
        <v/>
      </c>
      <c r="AJ109" s="82" t="str">
        <f t="shared" si="39"/>
        <v/>
      </c>
      <c r="AK109" s="82" t="str">
        <f t="shared" si="40"/>
        <v/>
      </c>
      <c r="AL109" s="82" t="str">
        <f t="shared" si="41"/>
        <v/>
      </c>
      <c r="AM109" s="82" t="str">
        <f t="shared" si="42"/>
        <v/>
      </c>
      <c r="AN109" s="216" t="str">
        <f t="shared" si="43"/>
        <v/>
      </c>
      <c r="AO109" s="216" t="str">
        <f t="shared" si="44"/>
        <v/>
      </c>
      <c r="AP109" s="216" t="str">
        <f t="shared" si="45"/>
        <v/>
      </c>
      <c r="AQ109" s="216" t="str">
        <f t="shared" si="46"/>
        <v/>
      </c>
      <c r="AR109" s="216" t="str">
        <f t="shared" si="47"/>
        <v/>
      </c>
      <c r="AS109" s="216" t="str">
        <f t="shared" si="48"/>
        <v/>
      </c>
      <c r="AT109" s="82" t="str">
        <f t="shared" si="49"/>
        <v/>
      </c>
      <c r="AU109" s="226" t="str">
        <f t="shared" si="50"/>
        <v/>
      </c>
    </row>
    <row r="110" spans="1:47" ht="22.5" customHeight="1">
      <c r="A110" s="28"/>
      <c r="B110" s="28"/>
      <c r="C110" s="48">
        <v>1</v>
      </c>
      <c r="D110" s="64" t="str">
        <f t="shared" si="22"/>
        <v/>
      </c>
      <c r="E110" s="28"/>
      <c r="F110" s="82" t="str">
        <f t="shared" si="23"/>
        <v/>
      </c>
      <c r="G110" s="28"/>
      <c r="H110" s="28"/>
      <c r="I110" s="28"/>
      <c r="J110" s="124"/>
      <c r="K110" s="28"/>
      <c r="L110" s="129">
        <f t="shared" si="24"/>
        <v>0</v>
      </c>
      <c r="M110" s="129">
        <f t="shared" si="25"/>
        <v>0</v>
      </c>
      <c r="N110" s="133">
        <f t="shared" si="26"/>
        <v>0</v>
      </c>
      <c r="O110" s="129">
        <f t="shared" si="27"/>
        <v>0</v>
      </c>
      <c r="P110" s="129">
        <f t="shared" si="28"/>
        <v>0</v>
      </c>
      <c r="Q110" s="129">
        <f t="shared" si="29"/>
        <v>0</v>
      </c>
      <c r="R110" s="124"/>
      <c r="S110" s="153"/>
      <c r="T110" s="159">
        <v>66</v>
      </c>
      <c r="U110" s="165" t="str">
        <f t="shared" si="30"/>
        <v/>
      </c>
      <c r="V110" s="82" t="str">
        <f>IF(D113="","",COUNTIF($U$44:U110,U110))</f>
        <v/>
      </c>
      <c r="W110" s="82" t="str">
        <f t="shared" si="31"/>
        <v/>
      </c>
      <c r="X110" s="82" t="str">
        <f t="shared" si="32"/>
        <v/>
      </c>
      <c r="AB110" s="82" t="str">
        <f t="shared" si="33"/>
        <v/>
      </c>
      <c r="AC110" s="82" t="str">
        <f>IF(AD110="","",COUNTIF($AD$44:AD110,AD110))</f>
        <v/>
      </c>
      <c r="AD110" s="82" t="str">
        <f>IF(AE110="","",IF(COUNTIF($AE$44:AE110,AE110)&gt;1,"",AH110))</f>
        <v/>
      </c>
      <c r="AE110" s="82" t="str">
        <f t="shared" si="34"/>
        <v/>
      </c>
      <c r="AF110" s="187" t="str">
        <f t="shared" si="35"/>
        <v/>
      </c>
      <c r="AG110" s="82" t="str">
        <f t="shared" si="36"/>
        <v/>
      </c>
      <c r="AH110" s="82" t="str">
        <f t="shared" si="37"/>
        <v/>
      </c>
      <c r="AI110" s="82" t="str">
        <f t="shared" si="38"/>
        <v/>
      </c>
      <c r="AJ110" s="82" t="str">
        <f t="shared" si="39"/>
        <v/>
      </c>
      <c r="AK110" s="82" t="str">
        <f t="shared" si="40"/>
        <v/>
      </c>
      <c r="AL110" s="82" t="str">
        <f t="shared" si="41"/>
        <v/>
      </c>
      <c r="AM110" s="82" t="str">
        <f t="shared" si="42"/>
        <v/>
      </c>
      <c r="AN110" s="216" t="str">
        <f t="shared" si="43"/>
        <v/>
      </c>
      <c r="AO110" s="216" t="str">
        <f t="shared" si="44"/>
        <v/>
      </c>
      <c r="AP110" s="216" t="str">
        <f t="shared" si="45"/>
        <v/>
      </c>
      <c r="AQ110" s="216" t="str">
        <f t="shared" si="46"/>
        <v/>
      </c>
      <c r="AR110" s="216" t="str">
        <f t="shared" si="47"/>
        <v/>
      </c>
      <c r="AS110" s="216" t="str">
        <f t="shared" si="48"/>
        <v/>
      </c>
      <c r="AT110" s="82" t="str">
        <f t="shared" si="49"/>
        <v/>
      </c>
      <c r="AU110" s="226" t="str">
        <f t="shared" si="50"/>
        <v/>
      </c>
    </row>
    <row r="111" spans="1:47" ht="22.5" customHeight="1">
      <c r="A111" s="28"/>
      <c r="B111" s="28"/>
      <c r="C111" s="48">
        <v>1</v>
      </c>
      <c r="D111" s="64" t="str">
        <f t="shared" ref="D111:D146" si="51">IF(A111="","",DATE(A111,B111,C111))</f>
        <v/>
      </c>
      <c r="E111" s="28"/>
      <c r="F111" s="82" t="str">
        <f t="shared" ref="F111:F146" si="52">IF(E111=1,"予防支援",IF(E111=2,"ｹｱﾏﾈｼﾞﾒﾝﾄ",""))</f>
        <v/>
      </c>
      <c r="G111" s="28"/>
      <c r="H111" s="28"/>
      <c r="I111" s="28"/>
      <c r="J111" s="124"/>
      <c r="K111" s="28"/>
      <c r="L111" s="129">
        <f t="shared" ref="L111:L146" si="53">$I$46*I111+$J$46*J111+$K$46*K111</f>
        <v>0</v>
      </c>
      <c r="M111" s="129">
        <f t="shared" ref="M111:M146" si="54">ROUNDDOWN(($I$46*I111)*10.21,0)+ROUNDDOWN(($J$46*J111)*10.21,0)+ROUNDDOWN(($K$46*K111)*10.21,0)</f>
        <v>0</v>
      </c>
      <c r="N111" s="133">
        <f t="shared" ref="N111:N146" si="55">IF($G$27="無",0,IF(D111&lt;$AK$23,0,IF(AND(I111=1,J111="",K111=""),9,IF(OR(AND(I111=1,J111=1,K111=0),AND(I111=1,J111="",K111=1)),16,IF(AND(I111=1,J111=1,K111=1),22,0)))))</f>
        <v>0</v>
      </c>
      <c r="O111" s="129">
        <f t="shared" ref="O111:O146" si="56">L111+N111</f>
        <v>0</v>
      </c>
      <c r="P111" s="129">
        <f t="shared" ref="P111:P146" si="57">ROUNDDOWN(O111*10.21,0)</f>
        <v>0</v>
      </c>
      <c r="Q111" s="129">
        <f t="shared" ref="Q111:Q146" si="58">P111-M111</f>
        <v>0</v>
      </c>
      <c r="R111" s="124"/>
      <c r="S111" s="153"/>
      <c r="T111" s="159">
        <v>67</v>
      </c>
      <c r="U111" s="165" t="str">
        <f t="shared" si="30"/>
        <v/>
      </c>
      <c r="V111" s="82" t="str">
        <f>IF(D114="","",COUNTIF($U$44:U111,U111))</f>
        <v/>
      </c>
      <c r="W111" s="82" t="str">
        <f t="shared" si="31"/>
        <v/>
      </c>
      <c r="X111" s="82" t="str">
        <f t="shared" si="32"/>
        <v/>
      </c>
      <c r="AB111" s="82" t="str">
        <f t="shared" si="33"/>
        <v/>
      </c>
      <c r="AC111" s="82" t="str">
        <f>IF(AD111="","",COUNTIF($AD$44:AD111,AD111))</f>
        <v/>
      </c>
      <c r="AD111" s="82" t="str">
        <f>IF(AE111="","",IF(COUNTIF($AE$44:AE111,AE111)&gt;1,"",AH111))</f>
        <v/>
      </c>
      <c r="AE111" s="82" t="str">
        <f t="shared" si="34"/>
        <v/>
      </c>
      <c r="AF111" s="187" t="str">
        <f t="shared" si="35"/>
        <v/>
      </c>
      <c r="AG111" s="82" t="str">
        <f t="shared" si="36"/>
        <v/>
      </c>
      <c r="AH111" s="82" t="str">
        <f t="shared" si="37"/>
        <v/>
      </c>
      <c r="AI111" s="82" t="str">
        <f t="shared" si="38"/>
        <v/>
      </c>
      <c r="AJ111" s="82" t="str">
        <f t="shared" si="39"/>
        <v/>
      </c>
      <c r="AK111" s="82" t="str">
        <f t="shared" si="40"/>
        <v/>
      </c>
      <c r="AL111" s="82" t="str">
        <f t="shared" si="41"/>
        <v/>
      </c>
      <c r="AM111" s="82" t="str">
        <f t="shared" si="42"/>
        <v/>
      </c>
      <c r="AN111" s="216" t="str">
        <f t="shared" si="43"/>
        <v/>
      </c>
      <c r="AO111" s="216" t="str">
        <f t="shared" si="44"/>
        <v/>
      </c>
      <c r="AP111" s="216" t="str">
        <f t="shared" si="45"/>
        <v/>
      </c>
      <c r="AQ111" s="216" t="str">
        <f t="shared" si="46"/>
        <v/>
      </c>
      <c r="AR111" s="216" t="str">
        <f t="shared" si="47"/>
        <v/>
      </c>
      <c r="AS111" s="216" t="str">
        <f t="shared" si="48"/>
        <v/>
      </c>
      <c r="AT111" s="82" t="str">
        <f t="shared" si="49"/>
        <v/>
      </c>
      <c r="AU111" s="226" t="str">
        <f t="shared" si="50"/>
        <v/>
      </c>
    </row>
    <row r="112" spans="1:47" ht="22.5" customHeight="1">
      <c r="A112" s="28"/>
      <c r="B112" s="28"/>
      <c r="C112" s="48">
        <v>1</v>
      </c>
      <c r="D112" s="64" t="str">
        <f t="shared" si="51"/>
        <v/>
      </c>
      <c r="E112" s="28"/>
      <c r="F112" s="82" t="str">
        <f t="shared" si="52"/>
        <v/>
      </c>
      <c r="G112" s="28"/>
      <c r="H112" s="28"/>
      <c r="I112" s="28"/>
      <c r="J112" s="124"/>
      <c r="K112" s="28"/>
      <c r="L112" s="129">
        <f t="shared" si="53"/>
        <v>0</v>
      </c>
      <c r="M112" s="129">
        <f t="shared" si="54"/>
        <v>0</v>
      </c>
      <c r="N112" s="133">
        <f t="shared" si="55"/>
        <v>0</v>
      </c>
      <c r="O112" s="129">
        <f t="shared" si="56"/>
        <v>0</v>
      </c>
      <c r="P112" s="129">
        <f t="shared" si="57"/>
        <v>0</v>
      </c>
      <c r="Q112" s="129">
        <f t="shared" si="58"/>
        <v>0</v>
      </c>
      <c r="R112" s="124"/>
      <c r="S112" s="153"/>
      <c r="T112" s="159">
        <v>68</v>
      </c>
      <c r="U112" s="165" t="str">
        <f t="shared" si="30"/>
        <v/>
      </c>
      <c r="V112" s="82" t="str">
        <f>IF(D115="","",COUNTIF($U$44:U112,U112))</f>
        <v/>
      </c>
      <c r="W112" s="82" t="str">
        <f t="shared" si="31"/>
        <v/>
      </c>
      <c r="X112" s="82" t="str">
        <f t="shared" si="32"/>
        <v/>
      </c>
      <c r="AB112" s="82" t="str">
        <f t="shared" si="33"/>
        <v/>
      </c>
      <c r="AC112" s="82" t="str">
        <f>IF(AD112="","",COUNTIF($AD$44:AD112,AD112))</f>
        <v/>
      </c>
      <c r="AD112" s="82" t="str">
        <f>IF(AE112="","",IF(COUNTIF($AE$44:AE112,AE112)&gt;1,"",AH112))</f>
        <v/>
      </c>
      <c r="AE112" s="82" t="str">
        <f t="shared" si="34"/>
        <v/>
      </c>
      <c r="AF112" s="187" t="str">
        <f t="shared" si="35"/>
        <v/>
      </c>
      <c r="AG112" s="82" t="str">
        <f t="shared" si="36"/>
        <v/>
      </c>
      <c r="AH112" s="82" t="str">
        <f t="shared" si="37"/>
        <v/>
      </c>
      <c r="AI112" s="82" t="str">
        <f t="shared" si="38"/>
        <v/>
      </c>
      <c r="AJ112" s="82" t="str">
        <f t="shared" si="39"/>
        <v/>
      </c>
      <c r="AK112" s="82" t="str">
        <f t="shared" si="40"/>
        <v/>
      </c>
      <c r="AL112" s="82" t="str">
        <f t="shared" si="41"/>
        <v/>
      </c>
      <c r="AM112" s="82" t="str">
        <f t="shared" si="42"/>
        <v/>
      </c>
      <c r="AN112" s="216" t="str">
        <f t="shared" si="43"/>
        <v/>
      </c>
      <c r="AO112" s="216" t="str">
        <f t="shared" si="44"/>
        <v/>
      </c>
      <c r="AP112" s="216" t="str">
        <f t="shared" si="45"/>
        <v/>
      </c>
      <c r="AQ112" s="216" t="str">
        <f t="shared" si="46"/>
        <v/>
      </c>
      <c r="AR112" s="216" t="str">
        <f t="shared" si="47"/>
        <v/>
      </c>
      <c r="AS112" s="216" t="str">
        <f t="shared" si="48"/>
        <v/>
      </c>
      <c r="AT112" s="82" t="str">
        <f t="shared" si="49"/>
        <v/>
      </c>
      <c r="AU112" s="226" t="str">
        <f t="shared" si="50"/>
        <v/>
      </c>
    </row>
    <row r="113" spans="1:47" ht="22.5" customHeight="1">
      <c r="A113" s="28"/>
      <c r="B113" s="28"/>
      <c r="C113" s="48">
        <v>1</v>
      </c>
      <c r="D113" s="64" t="str">
        <f t="shared" si="51"/>
        <v/>
      </c>
      <c r="E113" s="28"/>
      <c r="F113" s="82" t="str">
        <f t="shared" si="52"/>
        <v/>
      </c>
      <c r="G113" s="28"/>
      <c r="H113" s="28"/>
      <c r="I113" s="28"/>
      <c r="J113" s="124"/>
      <c r="K113" s="28"/>
      <c r="L113" s="129">
        <f t="shared" si="53"/>
        <v>0</v>
      </c>
      <c r="M113" s="129">
        <f t="shared" si="54"/>
        <v>0</v>
      </c>
      <c r="N113" s="133">
        <f t="shared" si="55"/>
        <v>0</v>
      </c>
      <c r="O113" s="129">
        <f t="shared" si="56"/>
        <v>0</v>
      </c>
      <c r="P113" s="129">
        <f t="shared" si="57"/>
        <v>0</v>
      </c>
      <c r="Q113" s="129">
        <f t="shared" si="58"/>
        <v>0</v>
      </c>
      <c r="R113" s="124"/>
      <c r="S113" s="153"/>
      <c r="T113" s="159">
        <v>69</v>
      </c>
      <c r="U113" s="165" t="str">
        <f t="shared" si="30"/>
        <v/>
      </c>
      <c r="V113" s="82" t="str">
        <f>IF(D116="","",COUNTIF($U$44:U113,U113))</f>
        <v/>
      </c>
      <c r="W113" s="82" t="str">
        <f t="shared" si="31"/>
        <v/>
      </c>
      <c r="X113" s="82" t="str">
        <f t="shared" si="32"/>
        <v/>
      </c>
      <c r="AB113" s="82" t="str">
        <f t="shared" si="33"/>
        <v/>
      </c>
      <c r="AC113" s="82" t="str">
        <f>IF(AD113="","",COUNTIF($AD$44:AD113,AD113))</f>
        <v/>
      </c>
      <c r="AD113" s="82" t="str">
        <f>IF(AE113="","",IF(COUNTIF($AE$44:AE113,AE113)&gt;1,"",AH113))</f>
        <v/>
      </c>
      <c r="AE113" s="82" t="str">
        <f t="shared" si="34"/>
        <v/>
      </c>
      <c r="AF113" s="187" t="str">
        <f t="shared" si="35"/>
        <v/>
      </c>
      <c r="AG113" s="82" t="str">
        <f t="shared" si="36"/>
        <v/>
      </c>
      <c r="AH113" s="82" t="str">
        <f t="shared" si="37"/>
        <v/>
      </c>
      <c r="AI113" s="82" t="str">
        <f t="shared" si="38"/>
        <v/>
      </c>
      <c r="AJ113" s="82" t="str">
        <f t="shared" si="39"/>
        <v/>
      </c>
      <c r="AK113" s="82" t="str">
        <f t="shared" si="40"/>
        <v/>
      </c>
      <c r="AL113" s="82" t="str">
        <f t="shared" si="41"/>
        <v/>
      </c>
      <c r="AM113" s="82" t="str">
        <f t="shared" si="42"/>
        <v/>
      </c>
      <c r="AN113" s="216" t="str">
        <f t="shared" si="43"/>
        <v/>
      </c>
      <c r="AO113" s="216" t="str">
        <f t="shared" si="44"/>
        <v/>
      </c>
      <c r="AP113" s="216" t="str">
        <f t="shared" si="45"/>
        <v/>
      </c>
      <c r="AQ113" s="216" t="str">
        <f t="shared" si="46"/>
        <v/>
      </c>
      <c r="AR113" s="216" t="str">
        <f t="shared" si="47"/>
        <v/>
      </c>
      <c r="AS113" s="216" t="str">
        <f t="shared" si="48"/>
        <v/>
      </c>
      <c r="AT113" s="82" t="str">
        <f t="shared" si="49"/>
        <v/>
      </c>
      <c r="AU113" s="226" t="str">
        <f t="shared" si="50"/>
        <v/>
      </c>
    </row>
    <row r="114" spans="1:47" ht="22.5" customHeight="1">
      <c r="A114" s="28"/>
      <c r="B114" s="28"/>
      <c r="C114" s="48">
        <v>1</v>
      </c>
      <c r="D114" s="64" t="str">
        <f t="shared" si="51"/>
        <v/>
      </c>
      <c r="E114" s="28"/>
      <c r="F114" s="82" t="str">
        <f t="shared" si="52"/>
        <v/>
      </c>
      <c r="G114" s="28"/>
      <c r="H114" s="28"/>
      <c r="I114" s="28"/>
      <c r="J114" s="124"/>
      <c r="K114" s="28"/>
      <c r="L114" s="129">
        <f t="shared" si="53"/>
        <v>0</v>
      </c>
      <c r="M114" s="129">
        <f t="shared" si="54"/>
        <v>0</v>
      </c>
      <c r="N114" s="133">
        <f t="shared" si="55"/>
        <v>0</v>
      </c>
      <c r="O114" s="129">
        <f t="shared" si="56"/>
        <v>0</v>
      </c>
      <c r="P114" s="129">
        <f t="shared" si="57"/>
        <v>0</v>
      </c>
      <c r="Q114" s="129">
        <f t="shared" si="58"/>
        <v>0</v>
      </c>
      <c r="R114" s="124"/>
      <c r="S114" s="153"/>
      <c r="T114" s="159">
        <v>70</v>
      </c>
      <c r="U114" s="165" t="str">
        <f t="shared" si="30"/>
        <v/>
      </c>
      <c r="V114" s="82" t="str">
        <f>IF(D117="","",COUNTIF($U$44:U114,U114))</f>
        <v/>
      </c>
      <c r="W114" s="82" t="str">
        <f t="shared" si="31"/>
        <v/>
      </c>
      <c r="X114" s="82" t="str">
        <f t="shared" si="32"/>
        <v/>
      </c>
      <c r="AB114" s="82" t="str">
        <f t="shared" si="33"/>
        <v/>
      </c>
      <c r="AC114" s="82" t="str">
        <f>IF(AD114="","",COUNTIF($AD$44:AD114,AD114))</f>
        <v/>
      </c>
      <c r="AD114" s="82" t="str">
        <f>IF(AE114="","",IF(COUNTIF($AE$44:AE114,AE114)&gt;1,"",AH114))</f>
        <v/>
      </c>
      <c r="AE114" s="82" t="str">
        <f t="shared" si="34"/>
        <v/>
      </c>
      <c r="AF114" s="187" t="str">
        <f t="shared" si="35"/>
        <v/>
      </c>
      <c r="AG114" s="82" t="str">
        <f t="shared" si="36"/>
        <v/>
      </c>
      <c r="AH114" s="82" t="str">
        <f t="shared" si="37"/>
        <v/>
      </c>
      <c r="AI114" s="82" t="str">
        <f t="shared" si="38"/>
        <v/>
      </c>
      <c r="AJ114" s="82" t="str">
        <f t="shared" si="39"/>
        <v/>
      </c>
      <c r="AK114" s="82" t="str">
        <f t="shared" si="40"/>
        <v/>
      </c>
      <c r="AL114" s="82" t="str">
        <f t="shared" si="41"/>
        <v/>
      </c>
      <c r="AM114" s="82" t="str">
        <f t="shared" si="42"/>
        <v/>
      </c>
      <c r="AN114" s="216" t="str">
        <f t="shared" si="43"/>
        <v/>
      </c>
      <c r="AO114" s="216" t="str">
        <f t="shared" si="44"/>
        <v/>
      </c>
      <c r="AP114" s="216" t="str">
        <f t="shared" si="45"/>
        <v/>
      </c>
      <c r="AQ114" s="216" t="str">
        <f t="shared" si="46"/>
        <v/>
      </c>
      <c r="AR114" s="216" t="str">
        <f t="shared" si="47"/>
        <v/>
      </c>
      <c r="AS114" s="216" t="str">
        <f t="shared" si="48"/>
        <v/>
      </c>
      <c r="AT114" s="82" t="str">
        <f t="shared" si="49"/>
        <v/>
      </c>
      <c r="AU114" s="226" t="str">
        <f t="shared" si="50"/>
        <v/>
      </c>
    </row>
    <row r="115" spans="1:47" ht="22.5" customHeight="1">
      <c r="A115" s="28"/>
      <c r="B115" s="28"/>
      <c r="C115" s="48">
        <v>1</v>
      </c>
      <c r="D115" s="64" t="str">
        <f t="shared" si="51"/>
        <v/>
      </c>
      <c r="E115" s="28"/>
      <c r="F115" s="82" t="str">
        <f t="shared" si="52"/>
        <v/>
      </c>
      <c r="G115" s="28"/>
      <c r="H115" s="28"/>
      <c r="I115" s="28"/>
      <c r="J115" s="124"/>
      <c r="K115" s="28"/>
      <c r="L115" s="129">
        <f t="shared" si="53"/>
        <v>0</v>
      </c>
      <c r="M115" s="129">
        <f t="shared" si="54"/>
        <v>0</v>
      </c>
      <c r="N115" s="133">
        <f t="shared" si="55"/>
        <v>0</v>
      </c>
      <c r="O115" s="129">
        <f t="shared" si="56"/>
        <v>0</v>
      </c>
      <c r="P115" s="129">
        <f t="shared" si="57"/>
        <v>0</v>
      </c>
      <c r="Q115" s="129">
        <f t="shared" si="58"/>
        <v>0</v>
      </c>
      <c r="R115" s="124"/>
      <c r="S115" s="153"/>
      <c r="T115" s="159">
        <v>71</v>
      </c>
      <c r="U115" s="165" t="str">
        <f t="shared" si="30"/>
        <v/>
      </c>
      <c r="V115" s="82" t="str">
        <f>IF(D118="","",COUNTIF($U$44:U115,U115))</f>
        <v/>
      </c>
      <c r="W115" s="82" t="str">
        <f t="shared" si="31"/>
        <v/>
      </c>
      <c r="X115" s="82" t="str">
        <f t="shared" si="32"/>
        <v/>
      </c>
      <c r="AB115" s="82" t="str">
        <f t="shared" si="33"/>
        <v/>
      </c>
      <c r="AC115" s="82" t="str">
        <f>IF(AD115="","",COUNTIF($AD$44:AD115,AD115))</f>
        <v/>
      </c>
      <c r="AD115" s="82" t="str">
        <f>IF(AE115="","",IF(COUNTIF($AE$44:AE115,AE115)&gt;1,"",AH115))</f>
        <v/>
      </c>
      <c r="AE115" s="82" t="str">
        <f t="shared" si="34"/>
        <v/>
      </c>
      <c r="AF115" s="187" t="str">
        <f t="shared" si="35"/>
        <v/>
      </c>
      <c r="AG115" s="82" t="str">
        <f t="shared" si="36"/>
        <v/>
      </c>
      <c r="AH115" s="82" t="str">
        <f t="shared" si="37"/>
        <v/>
      </c>
      <c r="AI115" s="82" t="str">
        <f t="shared" si="38"/>
        <v/>
      </c>
      <c r="AJ115" s="82" t="str">
        <f t="shared" si="39"/>
        <v/>
      </c>
      <c r="AK115" s="82" t="str">
        <f t="shared" si="40"/>
        <v/>
      </c>
      <c r="AL115" s="82" t="str">
        <f t="shared" si="41"/>
        <v/>
      </c>
      <c r="AM115" s="82" t="str">
        <f t="shared" si="42"/>
        <v/>
      </c>
      <c r="AN115" s="216" t="str">
        <f t="shared" si="43"/>
        <v/>
      </c>
      <c r="AO115" s="216" t="str">
        <f t="shared" si="44"/>
        <v/>
      </c>
      <c r="AP115" s="216" t="str">
        <f t="shared" si="45"/>
        <v/>
      </c>
      <c r="AQ115" s="216" t="str">
        <f t="shared" si="46"/>
        <v/>
      </c>
      <c r="AR115" s="216" t="str">
        <f t="shared" si="47"/>
        <v/>
      </c>
      <c r="AS115" s="216" t="str">
        <f t="shared" si="48"/>
        <v/>
      </c>
      <c r="AT115" s="82" t="str">
        <f t="shared" si="49"/>
        <v/>
      </c>
      <c r="AU115" s="226" t="str">
        <f t="shared" si="50"/>
        <v/>
      </c>
    </row>
    <row r="116" spans="1:47" ht="22.5" customHeight="1">
      <c r="A116" s="28"/>
      <c r="B116" s="28"/>
      <c r="C116" s="48">
        <v>1</v>
      </c>
      <c r="D116" s="64" t="str">
        <f t="shared" si="51"/>
        <v/>
      </c>
      <c r="E116" s="28"/>
      <c r="F116" s="82" t="str">
        <f t="shared" si="52"/>
        <v/>
      </c>
      <c r="G116" s="28"/>
      <c r="H116" s="28"/>
      <c r="I116" s="28"/>
      <c r="J116" s="124"/>
      <c r="K116" s="28"/>
      <c r="L116" s="129">
        <f t="shared" si="53"/>
        <v>0</v>
      </c>
      <c r="M116" s="129">
        <f t="shared" si="54"/>
        <v>0</v>
      </c>
      <c r="N116" s="133">
        <f t="shared" si="55"/>
        <v>0</v>
      </c>
      <c r="O116" s="129">
        <f t="shared" si="56"/>
        <v>0</v>
      </c>
      <c r="P116" s="129">
        <f t="shared" si="57"/>
        <v>0</v>
      </c>
      <c r="Q116" s="129">
        <f t="shared" si="58"/>
        <v>0</v>
      </c>
      <c r="R116" s="124"/>
      <c r="S116" s="153"/>
      <c r="T116" s="159">
        <v>72</v>
      </c>
      <c r="U116" s="165" t="str">
        <f t="shared" si="30"/>
        <v/>
      </c>
      <c r="V116" s="82" t="str">
        <f>IF(D119="","",COUNTIF($U$44:U116,U116))</f>
        <v/>
      </c>
      <c r="W116" s="82" t="str">
        <f t="shared" si="31"/>
        <v/>
      </c>
      <c r="X116" s="82" t="str">
        <f t="shared" si="32"/>
        <v/>
      </c>
      <c r="AB116" s="82" t="str">
        <f t="shared" si="33"/>
        <v/>
      </c>
      <c r="AC116" s="82" t="str">
        <f>IF(AD116="","",COUNTIF($AD$44:AD116,AD116))</f>
        <v/>
      </c>
      <c r="AD116" s="82" t="str">
        <f>IF(AE116="","",IF(COUNTIF($AE$44:AE116,AE116)&gt;1,"",AH116))</f>
        <v/>
      </c>
      <c r="AE116" s="82" t="str">
        <f t="shared" si="34"/>
        <v/>
      </c>
      <c r="AF116" s="187" t="str">
        <f t="shared" si="35"/>
        <v/>
      </c>
      <c r="AG116" s="82" t="str">
        <f t="shared" si="36"/>
        <v/>
      </c>
      <c r="AH116" s="82" t="str">
        <f t="shared" si="37"/>
        <v/>
      </c>
      <c r="AI116" s="82" t="str">
        <f t="shared" si="38"/>
        <v/>
      </c>
      <c r="AJ116" s="82" t="str">
        <f t="shared" si="39"/>
        <v/>
      </c>
      <c r="AK116" s="82" t="str">
        <f t="shared" si="40"/>
        <v/>
      </c>
      <c r="AL116" s="82" t="str">
        <f t="shared" si="41"/>
        <v/>
      </c>
      <c r="AM116" s="82" t="str">
        <f t="shared" si="42"/>
        <v/>
      </c>
      <c r="AN116" s="216" t="str">
        <f t="shared" si="43"/>
        <v/>
      </c>
      <c r="AO116" s="216" t="str">
        <f t="shared" si="44"/>
        <v/>
      </c>
      <c r="AP116" s="216" t="str">
        <f t="shared" si="45"/>
        <v/>
      </c>
      <c r="AQ116" s="216" t="str">
        <f t="shared" si="46"/>
        <v/>
      </c>
      <c r="AR116" s="216" t="str">
        <f t="shared" si="47"/>
        <v/>
      </c>
      <c r="AS116" s="216" t="str">
        <f t="shared" si="48"/>
        <v/>
      </c>
      <c r="AT116" s="82" t="str">
        <f t="shared" si="49"/>
        <v/>
      </c>
      <c r="AU116" s="226" t="str">
        <f t="shared" si="50"/>
        <v/>
      </c>
    </row>
    <row r="117" spans="1:47" ht="22.5" customHeight="1">
      <c r="A117" s="28"/>
      <c r="B117" s="28"/>
      <c r="C117" s="48">
        <v>1</v>
      </c>
      <c r="D117" s="64" t="str">
        <f t="shared" si="51"/>
        <v/>
      </c>
      <c r="E117" s="28"/>
      <c r="F117" s="82" t="str">
        <f t="shared" si="52"/>
        <v/>
      </c>
      <c r="G117" s="28"/>
      <c r="H117" s="28"/>
      <c r="I117" s="28"/>
      <c r="J117" s="124"/>
      <c r="K117" s="28"/>
      <c r="L117" s="129">
        <f t="shared" si="53"/>
        <v>0</v>
      </c>
      <c r="M117" s="129">
        <f t="shared" si="54"/>
        <v>0</v>
      </c>
      <c r="N117" s="133">
        <f t="shared" si="55"/>
        <v>0</v>
      </c>
      <c r="O117" s="129">
        <f t="shared" si="56"/>
        <v>0</v>
      </c>
      <c r="P117" s="129">
        <f t="shared" si="57"/>
        <v>0</v>
      </c>
      <c r="Q117" s="129">
        <f t="shared" si="58"/>
        <v>0</v>
      </c>
      <c r="R117" s="124"/>
      <c r="S117" s="153"/>
      <c r="T117" s="159">
        <v>73</v>
      </c>
      <c r="U117" s="165" t="str">
        <f t="shared" si="30"/>
        <v/>
      </c>
      <c r="V117" s="82" t="str">
        <f>IF(D120="","",COUNTIF($U$44:U117,U117))</f>
        <v/>
      </c>
      <c r="W117" s="82" t="str">
        <f t="shared" si="31"/>
        <v/>
      </c>
      <c r="X117" s="82" t="str">
        <f t="shared" si="32"/>
        <v/>
      </c>
      <c r="AB117" s="82" t="str">
        <f t="shared" si="33"/>
        <v/>
      </c>
      <c r="AC117" s="82" t="str">
        <f>IF(AD117="","",COUNTIF($AD$44:AD117,AD117))</f>
        <v/>
      </c>
      <c r="AD117" s="82" t="str">
        <f>IF(AE117="","",IF(COUNTIF($AE$44:AE117,AE117)&gt;1,"",AH117))</f>
        <v/>
      </c>
      <c r="AE117" s="82" t="str">
        <f t="shared" si="34"/>
        <v/>
      </c>
      <c r="AF117" s="187" t="str">
        <f t="shared" si="35"/>
        <v/>
      </c>
      <c r="AG117" s="82" t="str">
        <f t="shared" si="36"/>
        <v/>
      </c>
      <c r="AH117" s="82" t="str">
        <f t="shared" si="37"/>
        <v/>
      </c>
      <c r="AI117" s="82" t="str">
        <f t="shared" si="38"/>
        <v/>
      </c>
      <c r="AJ117" s="82" t="str">
        <f t="shared" si="39"/>
        <v/>
      </c>
      <c r="AK117" s="82" t="str">
        <f t="shared" si="40"/>
        <v/>
      </c>
      <c r="AL117" s="82" t="str">
        <f t="shared" si="41"/>
        <v/>
      </c>
      <c r="AM117" s="82" t="str">
        <f t="shared" si="42"/>
        <v/>
      </c>
      <c r="AN117" s="216" t="str">
        <f t="shared" si="43"/>
        <v/>
      </c>
      <c r="AO117" s="216" t="str">
        <f t="shared" si="44"/>
        <v/>
      </c>
      <c r="AP117" s="216" t="str">
        <f t="shared" si="45"/>
        <v/>
      </c>
      <c r="AQ117" s="216" t="str">
        <f t="shared" si="46"/>
        <v/>
      </c>
      <c r="AR117" s="216" t="str">
        <f t="shared" si="47"/>
        <v/>
      </c>
      <c r="AS117" s="216" t="str">
        <f t="shared" si="48"/>
        <v/>
      </c>
      <c r="AT117" s="82" t="str">
        <f t="shared" si="49"/>
        <v/>
      </c>
      <c r="AU117" s="226" t="str">
        <f t="shared" si="50"/>
        <v/>
      </c>
    </row>
    <row r="118" spans="1:47" ht="22.5" customHeight="1">
      <c r="A118" s="28"/>
      <c r="B118" s="28"/>
      <c r="C118" s="48">
        <v>1</v>
      </c>
      <c r="D118" s="64" t="str">
        <f t="shared" si="51"/>
        <v/>
      </c>
      <c r="E118" s="28"/>
      <c r="F118" s="82" t="str">
        <f t="shared" si="52"/>
        <v/>
      </c>
      <c r="G118" s="28"/>
      <c r="H118" s="28"/>
      <c r="I118" s="28"/>
      <c r="J118" s="124"/>
      <c r="K118" s="28"/>
      <c r="L118" s="129">
        <f t="shared" si="53"/>
        <v>0</v>
      </c>
      <c r="M118" s="129">
        <f t="shared" si="54"/>
        <v>0</v>
      </c>
      <c r="N118" s="133">
        <f t="shared" si="55"/>
        <v>0</v>
      </c>
      <c r="O118" s="129">
        <f t="shared" si="56"/>
        <v>0</v>
      </c>
      <c r="P118" s="129">
        <f t="shared" si="57"/>
        <v>0</v>
      </c>
      <c r="Q118" s="129">
        <f t="shared" si="58"/>
        <v>0</v>
      </c>
      <c r="R118" s="124"/>
      <c r="S118" s="153"/>
      <c r="T118" s="159">
        <v>74</v>
      </c>
      <c r="U118" s="165" t="str">
        <f t="shared" si="30"/>
        <v/>
      </c>
      <c r="V118" s="82" t="str">
        <f>IF(D121="","",COUNTIF($U$44:U118,U118))</f>
        <v/>
      </c>
      <c r="W118" s="82" t="str">
        <f t="shared" si="31"/>
        <v/>
      </c>
      <c r="X118" s="82" t="str">
        <f t="shared" si="32"/>
        <v/>
      </c>
      <c r="AB118" s="82" t="str">
        <f t="shared" si="33"/>
        <v/>
      </c>
      <c r="AC118" s="82" t="str">
        <f>IF(AD118="","",COUNTIF($AD$44:AD118,AD118))</f>
        <v/>
      </c>
      <c r="AD118" s="82" t="str">
        <f>IF(AE118="","",IF(COUNTIF($AE$44:AE118,AE118)&gt;1,"",AH118))</f>
        <v/>
      </c>
      <c r="AE118" s="82" t="str">
        <f t="shared" si="34"/>
        <v/>
      </c>
      <c r="AF118" s="187" t="str">
        <f t="shared" si="35"/>
        <v/>
      </c>
      <c r="AG118" s="82" t="str">
        <f t="shared" si="36"/>
        <v/>
      </c>
      <c r="AH118" s="82" t="str">
        <f t="shared" si="37"/>
        <v/>
      </c>
      <c r="AI118" s="82" t="str">
        <f t="shared" si="38"/>
        <v/>
      </c>
      <c r="AJ118" s="82" t="str">
        <f t="shared" si="39"/>
        <v/>
      </c>
      <c r="AK118" s="82" t="str">
        <f t="shared" si="40"/>
        <v/>
      </c>
      <c r="AL118" s="82" t="str">
        <f t="shared" si="41"/>
        <v/>
      </c>
      <c r="AM118" s="82" t="str">
        <f t="shared" si="42"/>
        <v/>
      </c>
      <c r="AN118" s="216" t="str">
        <f t="shared" si="43"/>
        <v/>
      </c>
      <c r="AO118" s="216" t="str">
        <f t="shared" si="44"/>
        <v/>
      </c>
      <c r="AP118" s="216" t="str">
        <f t="shared" si="45"/>
        <v/>
      </c>
      <c r="AQ118" s="216" t="str">
        <f t="shared" si="46"/>
        <v/>
      </c>
      <c r="AR118" s="216" t="str">
        <f t="shared" si="47"/>
        <v/>
      </c>
      <c r="AS118" s="216" t="str">
        <f t="shared" si="48"/>
        <v/>
      </c>
      <c r="AT118" s="82" t="str">
        <f t="shared" si="49"/>
        <v/>
      </c>
      <c r="AU118" s="226" t="str">
        <f t="shared" si="50"/>
        <v/>
      </c>
    </row>
    <row r="119" spans="1:47" ht="22.5" customHeight="1">
      <c r="A119" s="28"/>
      <c r="B119" s="28"/>
      <c r="C119" s="48">
        <v>1</v>
      </c>
      <c r="D119" s="64" t="str">
        <f t="shared" si="51"/>
        <v/>
      </c>
      <c r="E119" s="28"/>
      <c r="F119" s="82" t="str">
        <f t="shared" si="52"/>
        <v/>
      </c>
      <c r="G119" s="28"/>
      <c r="H119" s="28"/>
      <c r="I119" s="28"/>
      <c r="J119" s="124"/>
      <c r="K119" s="28"/>
      <c r="L119" s="129">
        <f t="shared" si="53"/>
        <v>0</v>
      </c>
      <c r="M119" s="129">
        <f t="shared" si="54"/>
        <v>0</v>
      </c>
      <c r="N119" s="133">
        <f t="shared" si="55"/>
        <v>0</v>
      </c>
      <c r="O119" s="129">
        <f t="shared" si="56"/>
        <v>0</v>
      </c>
      <c r="P119" s="129">
        <f t="shared" si="57"/>
        <v>0</v>
      </c>
      <c r="Q119" s="129">
        <f t="shared" si="58"/>
        <v>0</v>
      </c>
      <c r="R119" s="124"/>
      <c r="S119" s="153"/>
      <c r="T119" s="159">
        <v>75</v>
      </c>
      <c r="U119" s="165" t="str">
        <f t="shared" si="30"/>
        <v/>
      </c>
      <c r="V119" s="82" t="str">
        <f>IF(D122="","",COUNTIF($U$44:U119,U119))</f>
        <v/>
      </c>
      <c r="W119" s="82" t="str">
        <f t="shared" si="31"/>
        <v/>
      </c>
      <c r="X119" s="82" t="str">
        <f t="shared" si="32"/>
        <v/>
      </c>
      <c r="AB119" s="82" t="str">
        <f t="shared" si="33"/>
        <v/>
      </c>
      <c r="AC119" s="82" t="str">
        <f>IF(AD119="","",COUNTIF($AD$44:AD119,AD119))</f>
        <v/>
      </c>
      <c r="AD119" s="82" t="str">
        <f>IF(AE119="","",IF(COUNTIF($AE$44:AE119,AE119)&gt;1,"",AH119))</f>
        <v/>
      </c>
      <c r="AE119" s="82" t="str">
        <f t="shared" si="34"/>
        <v/>
      </c>
      <c r="AF119" s="187" t="str">
        <f t="shared" si="35"/>
        <v/>
      </c>
      <c r="AG119" s="82" t="str">
        <f t="shared" si="36"/>
        <v/>
      </c>
      <c r="AH119" s="82" t="str">
        <f t="shared" si="37"/>
        <v/>
      </c>
      <c r="AI119" s="82" t="str">
        <f t="shared" si="38"/>
        <v/>
      </c>
      <c r="AJ119" s="82" t="str">
        <f t="shared" si="39"/>
        <v/>
      </c>
      <c r="AK119" s="82" t="str">
        <f t="shared" si="40"/>
        <v/>
      </c>
      <c r="AL119" s="82" t="str">
        <f t="shared" si="41"/>
        <v/>
      </c>
      <c r="AM119" s="82" t="str">
        <f t="shared" si="42"/>
        <v/>
      </c>
      <c r="AN119" s="216" t="str">
        <f t="shared" si="43"/>
        <v/>
      </c>
      <c r="AO119" s="216" t="str">
        <f t="shared" si="44"/>
        <v/>
      </c>
      <c r="AP119" s="216" t="str">
        <f t="shared" si="45"/>
        <v/>
      </c>
      <c r="AQ119" s="216" t="str">
        <f t="shared" si="46"/>
        <v/>
      </c>
      <c r="AR119" s="216" t="str">
        <f t="shared" si="47"/>
        <v/>
      </c>
      <c r="AS119" s="216" t="str">
        <f t="shared" si="48"/>
        <v/>
      </c>
      <c r="AT119" s="82" t="str">
        <f t="shared" si="49"/>
        <v/>
      </c>
      <c r="AU119" s="226" t="str">
        <f t="shared" si="50"/>
        <v/>
      </c>
    </row>
    <row r="120" spans="1:47" ht="22.5" customHeight="1">
      <c r="A120" s="28"/>
      <c r="B120" s="28"/>
      <c r="C120" s="48">
        <v>1</v>
      </c>
      <c r="D120" s="64" t="str">
        <f t="shared" si="51"/>
        <v/>
      </c>
      <c r="E120" s="28"/>
      <c r="F120" s="82" t="str">
        <f t="shared" si="52"/>
        <v/>
      </c>
      <c r="G120" s="28"/>
      <c r="H120" s="28"/>
      <c r="I120" s="28"/>
      <c r="J120" s="124"/>
      <c r="K120" s="28"/>
      <c r="L120" s="129">
        <f t="shared" si="53"/>
        <v>0</v>
      </c>
      <c r="M120" s="129">
        <f t="shared" si="54"/>
        <v>0</v>
      </c>
      <c r="N120" s="133">
        <f t="shared" si="55"/>
        <v>0</v>
      </c>
      <c r="O120" s="129">
        <f t="shared" si="56"/>
        <v>0</v>
      </c>
      <c r="P120" s="129">
        <f t="shared" si="57"/>
        <v>0</v>
      </c>
      <c r="Q120" s="129">
        <f t="shared" si="58"/>
        <v>0</v>
      </c>
      <c r="R120" s="124"/>
      <c r="S120" s="153"/>
      <c r="T120" s="159">
        <v>76</v>
      </c>
      <c r="U120" s="165" t="str">
        <f t="shared" si="30"/>
        <v/>
      </c>
      <c r="V120" s="82" t="str">
        <f>IF(D123="","",COUNTIF($U$44:U120,U120))</f>
        <v/>
      </c>
      <c r="W120" s="82" t="str">
        <f t="shared" si="31"/>
        <v/>
      </c>
      <c r="X120" s="82" t="str">
        <f t="shared" si="32"/>
        <v/>
      </c>
      <c r="AB120" s="82" t="str">
        <f t="shared" si="33"/>
        <v/>
      </c>
      <c r="AC120" s="82" t="str">
        <f>IF(AD120="","",COUNTIF($AD$44:AD120,AD120))</f>
        <v/>
      </c>
      <c r="AD120" s="82" t="str">
        <f>IF(AE120="","",IF(COUNTIF($AE$44:AE120,AE120)&gt;1,"",AH120))</f>
        <v/>
      </c>
      <c r="AE120" s="82" t="str">
        <f t="shared" si="34"/>
        <v/>
      </c>
      <c r="AF120" s="187" t="str">
        <f t="shared" si="35"/>
        <v/>
      </c>
      <c r="AG120" s="82" t="str">
        <f t="shared" si="36"/>
        <v/>
      </c>
      <c r="AH120" s="82" t="str">
        <f t="shared" si="37"/>
        <v/>
      </c>
      <c r="AI120" s="82" t="str">
        <f t="shared" si="38"/>
        <v/>
      </c>
      <c r="AJ120" s="82" t="str">
        <f t="shared" si="39"/>
        <v/>
      </c>
      <c r="AK120" s="82" t="str">
        <f t="shared" si="40"/>
        <v/>
      </c>
      <c r="AL120" s="82" t="str">
        <f t="shared" si="41"/>
        <v/>
      </c>
      <c r="AM120" s="82" t="str">
        <f t="shared" si="42"/>
        <v/>
      </c>
      <c r="AN120" s="216" t="str">
        <f t="shared" si="43"/>
        <v/>
      </c>
      <c r="AO120" s="216" t="str">
        <f t="shared" si="44"/>
        <v/>
      </c>
      <c r="AP120" s="216" t="str">
        <f t="shared" si="45"/>
        <v/>
      </c>
      <c r="AQ120" s="216" t="str">
        <f t="shared" si="46"/>
        <v/>
      </c>
      <c r="AR120" s="216" t="str">
        <f t="shared" si="47"/>
        <v/>
      </c>
      <c r="AS120" s="216" t="str">
        <f t="shared" si="48"/>
        <v/>
      </c>
      <c r="AT120" s="82" t="str">
        <f t="shared" si="49"/>
        <v/>
      </c>
      <c r="AU120" s="226" t="str">
        <f t="shared" si="50"/>
        <v/>
      </c>
    </row>
    <row r="121" spans="1:47" ht="22.5" customHeight="1">
      <c r="A121" s="28"/>
      <c r="B121" s="28"/>
      <c r="C121" s="48">
        <v>1</v>
      </c>
      <c r="D121" s="64" t="str">
        <f t="shared" si="51"/>
        <v/>
      </c>
      <c r="E121" s="28"/>
      <c r="F121" s="82" t="str">
        <f t="shared" si="52"/>
        <v/>
      </c>
      <c r="G121" s="28"/>
      <c r="H121" s="28"/>
      <c r="I121" s="28"/>
      <c r="J121" s="124"/>
      <c r="K121" s="28"/>
      <c r="L121" s="129">
        <f t="shared" si="53"/>
        <v>0</v>
      </c>
      <c r="M121" s="129">
        <f t="shared" si="54"/>
        <v>0</v>
      </c>
      <c r="N121" s="133">
        <f t="shared" si="55"/>
        <v>0</v>
      </c>
      <c r="O121" s="129">
        <f t="shared" si="56"/>
        <v>0</v>
      </c>
      <c r="P121" s="129">
        <f t="shared" si="57"/>
        <v>0</v>
      </c>
      <c r="Q121" s="129">
        <f t="shared" si="58"/>
        <v>0</v>
      </c>
      <c r="R121" s="124"/>
      <c r="S121" s="153"/>
      <c r="T121" s="159">
        <v>77</v>
      </c>
      <c r="U121" s="165" t="str">
        <f t="shared" si="30"/>
        <v/>
      </c>
      <c r="V121" s="82" t="str">
        <f>IF(D124="","",COUNTIF($U$44:U121,U121))</f>
        <v/>
      </c>
      <c r="W121" s="82" t="str">
        <f t="shared" si="31"/>
        <v/>
      </c>
      <c r="X121" s="82" t="str">
        <f t="shared" si="32"/>
        <v/>
      </c>
      <c r="AB121" s="82" t="str">
        <f t="shared" si="33"/>
        <v/>
      </c>
      <c r="AC121" s="82" t="str">
        <f>IF(AD121="","",COUNTIF($AD$44:AD121,AD121))</f>
        <v/>
      </c>
      <c r="AD121" s="82" t="str">
        <f>IF(AE121="","",IF(COUNTIF($AE$44:AE121,AE121)&gt;1,"",AH121))</f>
        <v/>
      </c>
      <c r="AE121" s="82" t="str">
        <f t="shared" si="34"/>
        <v/>
      </c>
      <c r="AF121" s="187" t="str">
        <f t="shared" si="35"/>
        <v/>
      </c>
      <c r="AG121" s="82" t="str">
        <f t="shared" si="36"/>
        <v/>
      </c>
      <c r="AH121" s="82" t="str">
        <f t="shared" si="37"/>
        <v/>
      </c>
      <c r="AI121" s="82" t="str">
        <f t="shared" si="38"/>
        <v/>
      </c>
      <c r="AJ121" s="82" t="str">
        <f t="shared" si="39"/>
        <v/>
      </c>
      <c r="AK121" s="82" t="str">
        <f t="shared" si="40"/>
        <v/>
      </c>
      <c r="AL121" s="82" t="str">
        <f t="shared" si="41"/>
        <v/>
      </c>
      <c r="AM121" s="82" t="str">
        <f t="shared" si="42"/>
        <v/>
      </c>
      <c r="AN121" s="216" t="str">
        <f t="shared" si="43"/>
        <v/>
      </c>
      <c r="AO121" s="216" t="str">
        <f t="shared" si="44"/>
        <v/>
      </c>
      <c r="AP121" s="216" t="str">
        <f t="shared" si="45"/>
        <v/>
      </c>
      <c r="AQ121" s="216" t="str">
        <f t="shared" si="46"/>
        <v/>
      </c>
      <c r="AR121" s="216" t="str">
        <f t="shared" si="47"/>
        <v/>
      </c>
      <c r="AS121" s="216" t="str">
        <f t="shared" si="48"/>
        <v/>
      </c>
      <c r="AT121" s="82" t="str">
        <f t="shared" si="49"/>
        <v/>
      </c>
      <c r="AU121" s="226" t="str">
        <f t="shared" si="50"/>
        <v/>
      </c>
    </row>
    <row r="122" spans="1:47" ht="22.5" customHeight="1">
      <c r="A122" s="28"/>
      <c r="B122" s="28"/>
      <c r="C122" s="48">
        <v>1</v>
      </c>
      <c r="D122" s="64" t="str">
        <f t="shared" si="51"/>
        <v/>
      </c>
      <c r="E122" s="28"/>
      <c r="F122" s="82" t="str">
        <f t="shared" si="52"/>
        <v/>
      </c>
      <c r="G122" s="28"/>
      <c r="H122" s="28"/>
      <c r="I122" s="28"/>
      <c r="J122" s="124"/>
      <c r="K122" s="28"/>
      <c r="L122" s="129">
        <f t="shared" si="53"/>
        <v>0</v>
      </c>
      <c r="M122" s="129">
        <f t="shared" si="54"/>
        <v>0</v>
      </c>
      <c r="N122" s="133">
        <f t="shared" si="55"/>
        <v>0</v>
      </c>
      <c r="O122" s="129">
        <f t="shared" si="56"/>
        <v>0</v>
      </c>
      <c r="P122" s="129">
        <f t="shared" si="57"/>
        <v>0</v>
      </c>
      <c r="Q122" s="129">
        <f t="shared" si="58"/>
        <v>0</v>
      </c>
      <c r="R122" s="124"/>
      <c r="S122" s="153"/>
      <c r="T122" s="159">
        <v>78</v>
      </c>
      <c r="U122" s="165" t="str">
        <f t="shared" si="30"/>
        <v/>
      </c>
      <c r="V122" s="82" t="str">
        <f>IF(D125="","",COUNTIF($U$44:U122,U122))</f>
        <v/>
      </c>
      <c r="W122" s="82" t="str">
        <f t="shared" si="31"/>
        <v/>
      </c>
      <c r="X122" s="82" t="str">
        <f t="shared" si="32"/>
        <v/>
      </c>
      <c r="AB122" s="82" t="str">
        <f t="shared" si="33"/>
        <v/>
      </c>
      <c r="AC122" s="82" t="str">
        <f>IF(AD122="","",COUNTIF($AD$44:AD122,AD122))</f>
        <v/>
      </c>
      <c r="AD122" s="82" t="str">
        <f>IF(AE122="","",IF(COUNTIF($AE$44:AE122,AE122)&gt;1,"",AH122))</f>
        <v/>
      </c>
      <c r="AE122" s="82" t="str">
        <f t="shared" si="34"/>
        <v/>
      </c>
      <c r="AF122" s="187" t="str">
        <f t="shared" si="35"/>
        <v/>
      </c>
      <c r="AG122" s="82" t="str">
        <f t="shared" si="36"/>
        <v/>
      </c>
      <c r="AH122" s="82" t="str">
        <f t="shared" si="37"/>
        <v/>
      </c>
      <c r="AI122" s="82" t="str">
        <f t="shared" si="38"/>
        <v/>
      </c>
      <c r="AJ122" s="82" t="str">
        <f t="shared" si="39"/>
        <v/>
      </c>
      <c r="AK122" s="82" t="str">
        <f t="shared" si="40"/>
        <v/>
      </c>
      <c r="AL122" s="82" t="str">
        <f t="shared" si="41"/>
        <v/>
      </c>
      <c r="AM122" s="82" t="str">
        <f t="shared" si="42"/>
        <v/>
      </c>
      <c r="AN122" s="216" t="str">
        <f t="shared" si="43"/>
        <v/>
      </c>
      <c r="AO122" s="216" t="str">
        <f t="shared" si="44"/>
        <v/>
      </c>
      <c r="AP122" s="216" t="str">
        <f t="shared" si="45"/>
        <v/>
      </c>
      <c r="AQ122" s="216" t="str">
        <f t="shared" si="46"/>
        <v/>
      </c>
      <c r="AR122" s="216" t="str">
        <f t="shared" si="47"/>
        <v/>
      </c>
      <c r="AS122" s="216" t="str">
        <f t="shared" si="48"/>
        <v/>
      </c>
      <c r="AT122" s="82" t="str">
        <f t="shared" si="49"/>
        <v/>
      </c>
      <c r="AU122" s="226" t="str">
        <f t="shared" si="50"/>
        <v/>
      </c>
    </row>
    <row r="123" spans="1:47" ht="22.5" customHeight="1">
      <c r="A123" s="28"/>
      <c r="B123" s="28"/>
      <c r="C123" s="48">
        <v>1</v>
      </c>
      <c r="D123" s="64" t="str">
        <f t="shared" si="51"/>
        <v/>
      </c>
      <c r="E123" s="28"/>
      <c r="F123" s="82" t="str">
        <f t="shared" si="52"/>
        <v/>
      </c>
      <c r="G123" s="28"/>
      <c r="H123" s="28"/>
      <c r="I123" s="28"/>
      <c r="J123" s="124"/>
      <c r="K123" s="28"/>
      <c r="L123" s="129">
        <f t="shared" si="53"/>
        <v>0</v>
      </c>
      <c r="M123" s="129">
        <f t="shared" si="54"/>
        <v>0</v>
      </c>
      <c r="N123" s="133">
        <f t="shared" si="55"/>
        <v>0</v>
      </c>
      <c r="O123" s="129">
        <f t="shared" si="56"/>
        <v>0</v>
      </c>
      <c r="P123" s="129">
        <f t="shared" si="57"/>
        <v>0</v>
      </c>
      <c r="Q123" s="129">
        <f t="shared" si="58"/>
        <v>0</v>
      </c>
      <c r="R123" s="124"/>
      <c r="S123" s="153"/>
      <c r="T123" s="159">
        <v>79</v>
      </c>
      <c r="U123" s="165" t="str">
        <f t="shared" si="30"/>
        <v/>
      </c>
      <c r="V123" s="82" t="str">
        <f>IF(D126="","",COUNTIF($U$44:U123,U123))</f>
        <v/>
      </c>
      <c r="W123" s="82" t="str">
        <f t="shared" si="31"/>
        <v/>
      </c>
      <c r="X123" s="82" t="str">
        <f t="shared" si="32"/>
        <v/>
      </c>
      <c r="AB123" s="82" t="str">
        <f t="shared" si="33"/>
        <v/>
      </c>
      <c r="AC123" s="82" t="str">
        <f>IF(AD123="","",COUNTIF($AD$44:AD123,AD123))</f>
        <v/>
      </c>
      <c r="AD123" s="82" t="str">
        <f>IF(AE123="","",IF(COUNTIF($AE$44:AE123,AE123)&gt;1,"",AH123))</f>
        <v/>
      </c>
      <c r="AE123" s="82" t="str">
        <f t="shared" si="34"/>
        <v/>
      </c>
      <c r="AF123" s="187" t="str">
        <f t="shared" si="35"/>
        <v/>
      </c>
      <c r="AG123" s="82" t="str">
        <f t="shared" si="36"/>
        <v/>
      </c>
      <c r="AH123" s="82" t="str">
        <f t="shared" si="37"/>
        <v/>
      </c>
      <c r="AI123" s="82" t="str">
        <f t="shared" si="38"/>
        <v/>
      </c>
      <c r="AJ123" s="82" t="str">
        <f t="shared" si="39"/>
        <v/>
      </c>
      <c r="AK123" s="82" t="str">
        <f t="shared" si="40"/>
        <v/>
      </c>
      <c r="AL123" s="82" t="str">
        <f t="shared" si="41"/>
        <v/>
      </c>
      <c r="AM123" s="82" t="str">
        <f t="shared" si="42"/>
        <v/>
      </c>
      <c r="AN123" s="216" t="str">
        <f t="shared" si="43"/>
        <v/>
      </c>
      <c r="AO123" s="216" t="str">
        <f t="shared" si="44"/>
        <v/>
      </c>
      <c r="AP123" s="216" t="str">
        <f t="shared" si="45"/>
        <v/>
      </c>
      <c r="AQ123" s="216" t="str">
        <f t="shared" si="46"/>
        <v/>
      </c>
      <c r="AR123" s="216" t="str">
        <f t="shared" si="47"/>
        <v/>
      </c>
      <c r="AS123" s="216" t="str">
        <f t="shared" si="48"/>
        <v/>
      </c>
      <c r="AT123" s="82" t="str">
        <f t="shared" si="49"/>
        <v/>
      </c>
      <c r="AU123" s="226" t="str">
        <f t="shared" si="50"/>
        <v/>
      </c>
    </row>
    <row r="124" spans="1:47" ht="22.5" customHeight="1">
      <c r="A124" s="28"/>
      <c r="B124" s="28"/>
      <c r="C124" s="48">
        <v>1</v>
      </c>
      <c r="D124" s="64" t="str">
        <f t="shared" si="51"/>
        <v/>
      </c>
      <c r="E124" s="28"/>
      <c r="F124" s="82" t="str">
        <f t="shared" si="52"/>
        <v/>
      </c>
      <c r="G124" s="28"/>
      <c r="H124" s="28"/>
      <c r="I124" s="28"/>
      <c r="J124" s="124"/>
      <c r="K124" s="28"/>
      <c r="L124" s="129">
        <f t="shared" si="53"/>
        <v>0</v>
      </c>
      <c r="M124" s="129">
        <f t="shared" si="54"/>
        <v>0</v>
      </c>
      <c r="N124" s="133">
        <f t="shared" si="55"/>
        <v>0</v>
      </c>
      <c r="O124" s="129">
        <f t="shared" si="56"/>
        <v>0</v>
      </c>
      <c r="P124" s="129">
        <f t="shared" si="57"/>
        <v>0</v>
      </c>
      <c r="Q124" s="129">
        <f t="shared" si="58"/>
        <v>0</v>
      </c>
      <c r="R124" s="124"/>
      <c r="S124" s="153"/>
      <c r="T124" s="159">
        <v>80</v>
      </c>
      <c r="U124" s="165" t="str">
        <f t="shared" si="30"/>
        <v/>
      </c>
      <c r="V124" s="82" t="str">
        <f>IF(D127="","",COUNTIF($U$44:U124,U124))</f>
        <v/>
      </c>
      <c r="W124" s="82" t="str">
        <f t="shared" si="31"/>
        <v/>
      </c>
      <c r="X124" s="82" t="str">
        <f t="shared" si="32"/>
        <v/>
      </c>
      <c r="AB124" s="82" t="str">
        <f t="shared" si="33"/>
        <v/>
      </c>
      <c r="AC124" s="82" t="str">
        <f>IF(AD124="","",COUNTIF($AD$44:AD124,AD124))</f>
        <v/>
      </c>
      <c r="AD124" s="82" t="str">
        <f>IF(AE124="","",IF(COUNTIF($AE$44:AE124,AE124)&gt;1,"",AH124))</f>
        <v/>
      </c>
      <c r="AE124" s="82" t="str">
        <f t="shared" si="34"/>
        <v/>
      </c>
      <c r="AF124" s="187" t="str">
        <f t="shared" si="35"/>
        <v/>
      </c>
      <c r="AG124" s="82" t="str">
        <f t="shared" si="36"/>
        <v/>
      </c>
      <c r="AH124" s="82" t="str">
        <f t="shared" si="37"/>
        <v/>
      </c>
      <c r="AI124" s="82" t="str">
        <f t="shared" si="38"/>
        <v/>
      </c>
      <c r="AJ124" s="82" t="str">
        <f t="shared" si="39"/>
        <v/>
      </c>
      <c r="AK124" s="82" t="str">
        <f t="shared" si="40"/>
        <v/>
      </c>
      <c r="AL124" s="82" t="str">
        <f t="shared" si="41"/>
        <v/>
      </c>
      <c r="AM124" s="82" t="str">
        <f t="shared" si="42"/>
        <v/>
      </c>
      <c r="AN124" s="216" t="str">
        <f t="shared" si="43"/>
        <v/>
      </c>
      <c r="AO124" s="216" t="str">
        <f t="shared" si="44"/>
        <v/>
      </c>
      <c r="AP124" s="216" t="str">
        <f t="shared" si="45"/>
        <v/>
      </c>
      <c r="AQ124" s="216" t="str">
        <f t="shared" si="46"/>
        <v/>
      </c>
      <c r="AR124" s="216" t="str">
        <f t="shared" si="47"/>
        <v/>
      </c>
      <c r="AS124" s="216" t="str">
        <f t="shared" si="48"/>
        <v/>
      </c>
      <c r="AT124" s="82" t="str">
        <f t="shared" si="49"/>
        <v/>
      </c>
      <c r="AU124" s="226" t="str">
        <f t="shared" si="50"/>
        <v/>
      </c>
    </row>
    <row r="125" spans="1:47" ht="22.5" customHeight="1">
      <c r="A125" s="28"/>
      <c r="B125" s="28"/>
      <c r="C125" s="48">
        <v>1</v>
      </c>
      <c r="D125" s="64" t="str">
        <f t="shared" si="51"/>
        <v/>
      </c>
      <c r="E125" s="28"/>
      <c r="F125" s="82" t="str">
        <f t="shared" si="52"/>
        <v/>
      </c>
      <c r="G125" s="28"/>
      <c r="H125" s="28"/>
      <c r="I125" s="28"/>
      <c r="J125" s="124"/>
      <c r="K125" s="28"/>
      <c r="L125" s="129">
        <f t="shared" si="53"/>
        <v>0</v>
      </c>
      <c r="M125" s="129">
        <f t="shared" si="54"/>
        <v>0</v>
      </c>
      <c r="N125" s="133">
        <f t="shared" si="55"/>
        <v>0</v>
      </c>
      <c r="O125" s="129">
        <f t="shared" si="56"/>
        <v>0</v>
      </c>
      <c r="P125" s="129">
        <f t="shared" si="57"/>
        <v>0</v>
      </c>
      <c r="Q125" s="129">
        <f t="shared" si="58"/>
        <v>0</v>
      </c>
      <c r="R125" s="124"/>
      <c r="S125" s="153"/>
      <c r="T125" s="159">
        <v>81</v>
      </c>
      <c r="U125" s="165" t="str">
        <f t="shared" si="30"/>
        <v/>
      </c>
      <c r="V125" s="82" t="str">
        <f>IF(D128="","",COUNTIF($U$44:U125,U125))</f>
        <v/>
      </c>
      <c r="W125" s="82" t="str">
        <f t="shared" si="31"/>
        <v/>
      </c>
      <c r="X125" s="82" t="str">
        <f t="shared" si="32"/>
        <v/>
      </c>
      <c r="AB125" s="82" t="str">
        <f t="shared" si="33"/>
        <v/>
      </c>
      <c r="AC125" s="82" t="str">
        <f>IF(AD125="","",COUNTIF($AD$44:AD125,AD125))</f>
        <v/>
      </c>
      <c r="AD125" s="82" t="str">
        <f>IF(AE125="","",IF(COUNTIF($AE$44:AE125,AE125)&gt;1,"",AH125))</f>
        <v/>
      </c>
      <c r="AE125" s="82" t="str">
        <f t="shared" si="34"/>
        <v/>
      </c>
      <c r="AF125" s="187" t="str">
        <f t="shared" si="35"/>
        <v/>
      </c>
      <c r="AG125" s="82" t="str">
        <f t="shared" si="36"/>
        <v/>
      </c>
      <c r="AH125" s="82" t="str">
        <f t="shared" si="37"/>
        <v/>
      </c>
      <c r="AI125" s="82" t="str">
        <f t="shared" si="38"/>
        <v/>
      </c>
      <c r="AJ125" s="82" t="str">
        <f t="shared" si="39"/>
        <v/>
      </c>
      <c r="AK125" s="82" t="str">
        <f t="shared" si="40"/>
        <v/>
      </c>
      <c r="AL125" s="82" t="str">
        <f t="shared" si="41"/>
        <v/>
      </c>
      <c r="AM125" s="82" t="str">
        <f t="shared" si="42"/>
        <v/>
      </c>
      <c r="AN125" s="216" t="str">
        <f t="shared" si="43"/>
        <v/>
      </c>
      <c r="AO125" s="216" t="str">
        <f t="shared" si="44"/>
        <v/>
      </c>
      <c r="AP125" s="216" t="str">
        <f t="shared" si="45"/>
        <v/>
      </c>
      <c r="AQ125" s="216" t="str">
        <f t="shared" si="46"/>
        <v/>
      </c>
      <c r="AR125" s="216" t="str">
        <f t="shared" si="47"/>
        <v/>
      </c>
      <c r="AS125" s="216" t="str">
        <f t="shared" si="48"/>
        <v/>
      </c>
      <c r="AT125" s="82" t="str">
        <f t="shared" si="49"/>
        <v/>
      </c>
      <c r="AU125" s="226" t="str">
        <f t="shared" si="50"/>
        <v/>
      </c>
    </row>
    <row r="126" spans="1:47" ht="22.5" customHeight="1">
      <c r="A126" s="28"/>
      <c r="B126" s="28"/>
      <c r="C126" s="48">
        <v>1</v>
      </c>
      <c r="D126" s="64" t="str">
        <f t="shared" si="51"/>
        <v/>
      </c>
      <c r="E126" s="28"/>
      <c r="F126" s="82" t="str">
        <f t="shared" si="52"/>
        <v/>
      </c>
      <c r="G126" s="28"/>
      <c r="H126" s="28"/>
      <c r="I126" s="28"/>
      <c r="J126" s="124"/>
      <c r="K126" s="28"/>
      <c r="L126" s="129">
        <f t="shared" si="53"/>
        <v>0</v>
      </c>
      <c r="M126" s="129">
        <f t="shared" si="54"/>
        <v>0</v>
      </c>
      <c r="N126" s="133">
        <f t="shared" si="55"/>
        <v>0</v>
      </c>
      <c r="O126" s="129">
        <f t="shared" si="56"/>
        <v>0</v>
      </c>
      <c r="P126" s="129">
        <f t="shared" si="57"/>
        <v>0</v>
      </c>
      <c r="Q126" s="129">
        <f t="shared" si="58"/>
        <v>0</v>
      </c>
      <c r="R126" s="124"/>
      <c r="S126" s="153"/>
      <c r="T126" s="159">
        <v>82</v>
      </c>
      <c r="U126" s="165" t="str">
        <f t="shared" si="30"/>
        <v/>
      </c>
      <c r="V126" s="82" t="str">
        <f>IF(D129="","",COUNTIF($U$44:U126,U126))</f>
        <v/>
      </c>
      <c r="W126" s="82" t="str">
        <f t="shared" si="31"/>
        <v/>
      </c>
      <c r="X126" s="82" t="str">
        <f t="shared" si="32"/>
        <v/>
      </c>
      <c r="AB126" s="82" t="str">
        <f t="shared" si="33"/>
        <v/>
      </c>
      <c r="AC126" s="82" t="str">
        <f>IF(AD126="","",COUNTIF($AD$44:AD126,AD126))</f>
        <v/>
      </c>
      <c r="AD126" s="82" t="str">
        <f>IF(AE126="","",IF(COUNTIF($AE$44:AE126,AE126)&gt;1,"",AH126))</f>
        <v/>
      </c>
      <c r="AE126" s="82" t="str">
        <f t="shared" si="34"/>
        <v/>
      </c>
      <c r="AF126" s="187" t="str">
        <f t="shared" si="35"/>
        <v/>
      </c>
      <c r="AG126" s="82" t="str">
        <f t="shared" si="36"/>
        <v/>
      </c>
      <c r="AH126" s="82" t="str">
        <f t="shared" si="37"/>
        <v/>
      </c>
      <c r="AI126" s="82" t="str">
        <f t="shared" si="38"/>
        <v/>
      </c>
      <c r="AJ126" s="82" t="str">
        <f t="shared" si="39"/>
        <v/>
      </c>
      <c r="AK126" s="82" t="str">
        <f t="shared" si="40"/>
        <v/>
      </c>
      <c r="AL126" s="82" t="str">
        <f t="shared" si="41"/>
        <v/>
      </c>
      <c r="AM126" s="82" t="str">
        <f t="shared" si="42"/>
        <v/>
      </c>
      <c r="AN126" s="216" t="str">
        <f t="shared" si="43"/>
        <v/>
      </c>
      <c r="AO126" s="216" t="str">
        <f t="shared" si="44"/>
        <v/>
      </c>
      <c r="AP126" s="216" t="str">
        <f t="shared" si="45"/>
        <v/>
      </c>
      <c r="AQ126" s="216" t="str">
        <f t="shared" si="46"/>
        <v/>
      </c>
      <c r="AR126" s="216" t="str">
        <f t="shared" si="47"/>
        <v/>
      </c>
      <c r="AS126" s="216" t="str">
        <f t="shared" si="48"/>
        <v/>
      </c>
      <c r="AT126" s="82" t="str">
        <f t="shared" si="49"/>
        <v/>
      </c>
      <c r="AU126" s="226" t="str">
        <f t="shared" si="50"/>
        <v/>
      </c>
    </row>
    <row r="127" spans="1:47" ht="22.5" customHeight="1">
      <c r="A127" s="28"/>
      <c r="B127" s="28"/>
      <c r="C127" s="48">
        <v>1</v>
      </c>
      <c r="D127" s="64" t="str">
        <f t="shared" si="51"/>
        <v/>
      </c>
      <c r="E127" s="28"/>
      <c r="F127" s="82" t="str">
        <f t="shared" si="52"/>
        <v/>
      </c>
      <c r="G127" s="28"/>
      <c r="H127" s="28"/>
      <c r="I127" s="28"/>
      <c r="J127" s="124"/>
      <c r="K127" s="28"/>
      <c r="L127" s="129">
        <f t="shared" si="53"/>
        <v>0</v>
      </c>
      <c r="M127" s="129">
        <f t="shared" si="54"/>
        <v>0</v>
      </c>
      <c r="N127" s="133">
        <f t="shared" si="55"/>
        <v>0</v>
      </c>
      <c r="O127" s="129">
        <f t="shared" si="56"/>
        <v>0</v>
      </c>
      <c r="P127" s="129">
        <f t="shared" si="57"/>
        <v>0</v>
      </c>
      <c r="Q127" s="129">
        <f t="shared" si="58"/>
        <v>0</v>
      </c>
      <c r="R127" s="124"/>
      <c r="S127" s="153"/>
      <c r="T127" s="159">
        <v>83</v>
      </c>
      <c r="U127" s="165" t="str">
        <f t="shared" si="30"/>
        <v/>
      </c>
      <c r="V127" s="82" t="str">
        <f>IF(D130="","",COUNTIF($U$44:U127,U127))</f>
        <v/>
      </c>
      <c r="W127" s="82" t="str">
        <f t="shared" si="31"/>
        <v/>
      </c>
      <c r="X127" s="82" t="str">
        <f t="shared" si="32"/>
        <v/>
      </c>
      <c r="AB127" s="82" t="str">
        <f t="shared" si="33"/>
        <v/>
      </c>
      <c r="AC127" s="82" t="str">
        <f>IF(AD127="","",COUNTIF($AD$44:AD127,AD127))</f>
        <v/>
      </c>
      <c r="AD127" s="82" t="str">
        <f>IF(AE127="","",IF(COUNTIF($AE$44:AE127,AE127)&gt;1,"",AH127))</f>
        <v/>
      </c>
      <c r="AE127" s="82" t="str">
        <f t="shared" si="34"/>
        <v/>
      </c>
      <c r="AF127" s="187" t="str">
        <f t="shared" si="35"/>
        <v/>
      </c>
      <c r="AG127" s="82" t="str">
        <f t="shared" si="36"/>
        <v/>
      </c>
      <c r="AH127" s="82" t="str">
        <f t="shared" si="37"/>
        <v/>
      </c>
      <c r="AI127" s="82" t="str">
        <f t="shared" si="38"/>
        <v/>
      </c>
      <c r="AJ127" s="82" t="str">
        <f t="shared" si="39"/>
        <v/>
      </c>
      <c r="AK127" s="82" t="str">
        <f t="shared" si="40"/>
        <v/>
      </c>
      <c r="AL127" s="82" t="str">
        <f t="shared" si="41"/>
        <v/>
      </c>
      <c r="AM127" s="82" t="str">
        <f t="shared" si="42"/>
        <v/>
      </c>
      <c r="AN127" s="216" t="str">
        <f t="shared" si="43"/>
        <v/>
      </c>
      <c r="AO127" s="216" t="str">
        <f t="shared" si="44"/>
        <v/>
      </c>
      <c r="AP127" s="216" t="str">
        <f t="shared" si="45"/>
        <v/>
      </c>
      <c r="AQ127" s="216" t="str">
        <f t="shared" si="46"/>
        <v/>
      </c>
      <c r="AR127" s="216" t="str">
        <f t="shared" si="47"/>
        <v/>
      </c>
      <c r="AS127" s="216" t="str">
        <f t="shared" si="48"/>
        <v/>
      </c>
      <c r="AT127" s="82" t="str">
        <f t="shared" si="49"/>
        <v/>
      </c>
      <c r="AU127" s="226" t="str">
        <f t="shared" si="50"/>
        <v/>
      </c>
    </row>
    <row r="128" spans="1:47" ht="22.5" customHeight="1">
      <c r="A128" s="28"/>
      <c r="B128" s="28"/>
      <c r="C128" s="48">
        <v>1</v>
      </c>
      <c r="D128" s="64" t="str">
        <f t="shared" si="51"/>
        <v/>
      </c>
      <c r="E128" s="28"/>
      <c r="F128" s="82" t="str">
        <f t="shared" si="52"/>
        <v/>
      </c>
      <c r="G128" s="28"/>
      <c r="H128" s="28"/>
      <c r="I128" s="28"/>
      <c r="J128" s="124"/>
      <c r="K128" s="28"/>
      <c r="L128" s="129">
        <f t="shared" si="53"/>
        <v>0</v>
      </c>
      <c r="M128" s="129">
        <f t="shared" si="54"/>
        <v>0</v>
      </c>
      <c r="N128" s="133">
        <f t="shared" si="55"/>
        <v>0</v>
      </c>
      <c r="O128" s="129">
        <f t="shared" si="56"/>
        <v>0</v>
      </c>
      <c r="P128" s="129">
        <f t="shared" si="57"/>
        <v>0</v>
      </c>
      <c r="Q128" s="129">
        <f t="shared" si="58"/>
        <v>0</v>
      </c>
      <c r="R128" s="124"/>
      <c r="S128" s="153"/>
      <c r="T128" s="159">
        <v>84</v>
      </c>
      <c r="U128" s="165" t="str">
        <f t="shared" si="30"/>
        <v/>
      </c>
      <c r="V128" s="82" t="str">
        <f>IF(D131="","",COUNTIF($U$44:U128,U128))</f>
        <v/>
      </c>
      <c r="W128" s="82" t="str">
        <f t="shared" si="31"/>
        <v/>
      </c>
      <c r="X128" s="82" t="str">
        <f t="shared" si="32"/>
        <v/>
      </c>
      <c r="AB128" s="82" t="str">
        <f t="shared" si="33"/>
        <v/>
      </c>
      <c r="AC128" s="82" t="str">
        <f>IF(AD128="","",COUNTIF($AD$44:AD128,AD128))</f>
        <v/>
      </c>
      <c r="AD128" s="82" t="str">
        <f>IF(AE128="","",IF(COUNTIF($AE$44:AE128,AE128)&gt;1,"",AH128))</f>
        <v/>
      </c>
      <c r="AE128" s="82" t="str">
        <f t="shared" si="34"/>
        <v/>
      </c>
      <c r="AF128" s="187" t="str">
        <f t="shared" si="35"/>
        <v/>
      </c>
      <c r="AG128" s="82" t="str">
        <f t="shared" si="36"/>
        <v/>
      </c>
      <c r="AH128" s="82" t="str">
        <f t="shared" si="37"/>
        <v/>
      </c>
      <c r="AI128" s="82" t="str">
        <f t="shared" si="38"/>
        <v/>
      </c>
      <c r="AJ128" s="82" t="str">
        <f t="shared" si="39"/>
        <v/>
      </c>
      <c r="AK128" s="82" t="str">
        <f t="shared" si="40"/>
        <v/>
      </c>
      <c r="AL128" s="82" t="str">
        <f t="shared" si="41"/>
        <v/>
      </c>
      <c r="AM128" s="82" t="str">
        <f t="shared" si="42"/>
        <v/>
      </c>
      <c r="AN128" s="216" t="str">
        <f t="shared" si="43"/>
        <v/>
      </c>
      <c r="AO128" s="216" t="str">
        <f t="shared" si="44"/>
        <v/>
      </c>
      <c r="AP128" s="216" t="str">
        <f t="shared" si="45"/>
        <v/>
      </c>
      <c r="AQ128" s="216" t="str">
        <f t="shared" si="46"/>
        <v/>
      </c>
      <c r="AR128" s="216" t="str">
        <f t="shared" si="47"/>
        <v/>
      </c>
      <c r="AS128" s="216" t="str">
        <f t="shared" si="48"/>
        <v/>
      </c>
      <c r="AT128" s="82" t="str">
        <f t="shared" si="49"/>
        <v/>
      </c>
      <c r="AU128" s="226" t="str">
        <f t="shared" si="50"/>
        <v/>
      </c>
    </row>
    <row r="129" spans="1:47" ht="22.5" customHeight="1">
      <c r="A129" s="28"/>
      <c r="B129" s="28"/>
      <c r="C129" s="48">
        <v>1</v>
      </c>
      <c r="D129" s="64" t="str">
        <f t="shared" si="51"/>
        <v/>
      </c>
      <c r="E129" s="28"/>
      <c r="F129" s="82" t="str">
        <f t="shared" si="52"/>
        <v/>
      </c>
      <c r="G129" s="28"/>
      <c r="H129" s="28"/>
      <c r="I129" s="28"/>
      <c r="J129" s="124"/>
      <c r="K129" s="28"/>
      <c r="L129" s="129">
        <f t="shared" si="53"/>
        <v>0</v>
      </c>
      <c r="M129" s="129">
        <f t="shared" si="54"/>
        <v>0</v>
      </c>
      <c r="N129" s="133">
        <f t="shared" si="55"/>
        <v>0</v>
      </c>
      <c r="O129" s="129">
        <f t="shared" si="56"/>
        <v>0</v>
      </c>
      <c r="P129" s="129">
        <f t="shared" si="57"/>
        <v>0</v>
      </c>
      <c r="Q129" s="129">
        <f t="shared" si="58"/>
        <v>0</v>
      </c>
      <c r="R129" s="124"/>
      <c r="S129" s="153"/>
      <c r="T129" s="159">
        <v>85</v>
      </c>
      <c r="U129" s="165" t="str">
        <f t="shared" si="30"/>
        <v/>
      </c>
      <c r="V129" s="82" t="str">
        <f>IF(D132="","",COUNTIF($U$44:U129,U129))</f>
        <v/>
      </c>
      <c r="W129" s="82" t="str">
        <f t="shared" si="31"/>
        <v/>
      </c>
      <c r="X129" s="82" t="str">
        <f t="shared" si="32"/>
        <v/>
      </c>
      <c r="AB129" s="82" t="str">
        <f t="shared" si="33"/>
        <v/>
      </c>
      <c r="AC129" s="82" t="str">
        <f>IF(AD129="","",COUNTIF($AD$44:AD129,AD129))</f>
        <v/>
      </c>
      <c r="AD129" s="82" t="str">
        <f>IF(AE129="","",IF(COUNTIF($AE$44:AE129,AE129)&gt;1,"",AH129))</f>
        <v/>
      </c>
      <c r="AE129" s="82" t="str">
        <f t="shared" si="34"/>
        <v/>
      </c>
      <c r="AF129" s="187" t="str">
        <f t="shared" si="35"/>
        <v/>
      </c>
      <c r="AG129" s="82" t="str">
        <f t="shared" si="36"/>
        <v/>
      </c>
      <c r="AH129" s="82" t="str">
        <f t="shared" si="37"/>
        <v/>
      </c>
      <c r="AI129" s="82" t="str">
        <f t="shared" si="38"/>
        <v/>
      </c>
      <c r="AJ129" s="82" t="str">
        <f t="shared" si="39"/>
        <v/>
      </c>
      <c r="AK129" s="82" t="str">
        <f t="shared" si="40"/>
        <v/>
      </c>
      <c r="AL129" s="82" t="str">
        <f t="shared" si="41"/>
        <v/>
      </c>
      <c r="AM129" s="82" t="str">
        <f t="shared" si="42"/>
        <v/>
      </c>
      <c r="AN129" s="216" t="str">
        <f t="shared" si="43"/>
        <v/>
      </c>
      <c r="AO129" s="216" t="str">
        <f t="shared" si="44"/>
        <v/>
      </c>
      <c r="AP129" s="216" t="str">
        <f t="shared" si="45"/>
        <v/>
      </c>
      <c r="AQ129" s="216" t="str">
        <f t="shared" si="46"/>
        <v/>
      </c>
      <c r="AR129" s="216" t="str">
        <f t="shared" si="47"/>
        <v/>
      </c>
      <c r="AS129" s="216" t="str">
        <f t="shared" si="48"/>
        <v/>
      </c>
      <c r="AT129" s="82" t="str">
        <f t="shared" si="49"/>
        <v/>
      </c>
      <c r="AU129" s="226" t="str">
        <f t="shared" si="50"/>
        <v/>
      </c>
    </row>
    <row r="130" spans="1:47" ht="22.5" customHeight="1">
      <c r="A130" s="28"/>
      <c r="B130" s="28"/>
      <c r="C130" s="48">
        <v>1</v>
      </c>
      <c r="D130" s="64" t="str">
        <f t="shared" si="51"/>
        <v/>
      </c>
      <c r="E130" s="28"/>
      <c r="F130" s="82" t="str">
        <f t="shared" si="52"/>
        <v/>
      </c>
      <c r="G130" s="28"/>
      <c r="H130" s="28"/>
      <c r="I130" s="28"/>
      <c r="J130" s="124"/>
      <c r="K130" s="28"/>
      <c r="L130" s="129">
        <f t="shared" si="53"/>
        <v>0</v>
      </c>
      <c r="M130" s="129">
        <f t="shared" si="54"/>
        <v>0</v>
      </c>
      <c r="N130" s="133">
        <f t="shared" si="55"/>
        <v>0</v>
      </c>
      <c r="O130" s="129">
        <f t="shared" si="56"/>
        <v>0</v>
      </c>
      <c r="P130" s="129">
        <f t="shared" si="57"/>
        <v>0</v>
      </c>
      <c r="Q130" s="129">
        <f t="shared" si="58"/>
        <v>0</v>
      </c>
      <c r="R130" s="124"/>
      <c r="S130" s="153"/>
      <c r="T130" s="159">
        <v>86</v>
      </c>
      <c r="U130" s="165" t="str">
        <f t="shared" si="30"/>
        <v/>
      </c>
      <c r="V130" s="82" t="str">
        <f>IF(D133="","",COUNTIF($U$44:U130,U130))</f>
        <v/>
      </c>
      <c r="W130" s="82" t="str">
        <f t="shared" si="31"/>
        <v/>
      </c>
      <c r="X130" s="82" t="str">
        <f t="shared" si="32"/>
        <v/>
      </c>
      <c r="AB130" s="82" t="str">
        <f t="shared" si="33"/>
        <v/>
      </c>
      <c r="AC130" s="82" t="str">
        <f>IF(AD130="","",COUNTIF($AD$44:AD130,AD130))</f>
        <v/>
      </c>
      <c r="AD130" s="82" t="str">
        <f>IF(AE130="","",IF(COUNTIF($AE$44:AE130,AE130)&gt;1,"",AH130))</f>
        <v/>
      </c>
      <c r="AE130" s="82" t="str">
        <f t="shared" si="34"/>
        <v/>
      </c>
      <c r="AF130" s="187" t="str">
        <f t="shared" si="35"/>
        <v/>
      </c>
      <c r="AG130" s="82" t="str">
        <f t="shared" si="36"/>
        <v/>
      </c>
      <c r="AH130" s="82" t="str">
        <f t="shared" si="37"/>
        <v/>
      </c>
      <c r="AI130" s="82" t="str">
        <f t="shared" si="38"/>
        <v/>
      </c>
      <c r="AJ130" s="82" t="str">
        <f t="shared" si="39"/>
        <v/>
      </c>
      <c r="AK130" s="82" t="str">
        <f t="shared" si="40"/>
        <v/>
      </c>
      <c r="AL130" s="82" t="str">
        <f t="shared" si="41"/>
        <v/>
      </c>
      <c r="AM130" s="82" t="str">
        <f t="shared" si="42"/>
        <v/>
      </c>
      <c r="AN130" s="216" t="str">
        <f t="shared" si="43"/>
        <v/>
      </c>
      <c r="AO130" s="216" t="str">
        <f t="shared" si="44"/>
        <v/>
      </c>
      <c r="AP130" s="216" t="str">
        <f t="shared" si="45"/>
        <v/>
      </c>
      <c r="AQ130" s="216" t="str">
        <f t="shared" si="46"/>
        <v/>
      </c>
      <c r="AR130" s="216" t="str">
        <f t="shared" si="47"/>
        <v/>
      </c>
      <c r="AS130" s="216" t="str">
        <f t="shared" si="48"/>
        <v/>
      </c>
      <c r="AT130" s="82" t="str">
        <f t="shared" si="49"/>
        <v/>
      </c>
      <c r="AU130" s="226" t="str">
        <f t="shared" si="50"/>
        <v/>
      </c>
    </row>
    <row r="131" spans="1:47" ht="22.5" customHeight="1">
      <c r="A131" s="28"/>
      <c r="B131" s="28"/>
      <c r="C131" s="48">
        <v>1</v>
      </c>
      <c r="D131" s="64" t="str">
        <f t="shared" si="51"/>
        <v/>
      </c>
      <c r="E131" s="28"/>
      <c r="F131" s="82" t="str">
        <f t="shared" si="52"/>
        <v/>
      </c>
      <c r="G131" s="28"/>
      <c r="H131" s="28"/>
      <c r="I131" s="28"/>
      <c r="J131" s="124"/>
      <c r="K131" s="28"/>
      <c r="L131" s="129">
        <f t="shared" si="53"/>
        <v>0</v>
      </c>
      <c r="M131" s="129">
        <f t="shared" si="54"/>
        <v>0</v>
      </c>
      <c r="N131" s="133">
        <f t="shared" si="55"/>
        <v>0</v>
      </c>
      <c r="O131" s="129">
        <f t="shared" si="56"/>
        <v>0</v>
      </c>
      <c r="P131" s="129">
        <f t="shared" si="57"/>
        <v>0</v>
      </c>
      <c r="Q131" s="129">
        <f t="shared" si="58"/>
        <v>0</v>
      </c>
      <c r="R131" s="124"/>
      <c r="S131" s="153"/>
      <c r="T131" s="159">
        <v>87</v>
      </c>
      <c r="U131" s="165" t="str">
        <f t="shared" si="30"/>
        <v/>
      </c>
      <c r="V131" s="82" t="str">
        <f>IF(D134="","",COUNTIF($U$44:U131,U131))</f>
        <v/>
      </c>
      <c r="W131" s="82" t="str">
        <f t="shared" si="31"/>
        <v/>
      </c>
      <c r="X131" s="82" t="str">
        <f t="shared" si="32"/>
        <v/>
      </c>
      <c r="AB131" s="82" t="str">
        <f t="shared" si="33"/>
        <v/>
      </c>
      <c r="AC131" s="82" t="str">
        <f>IF(AD131="","",COUNTIF($AD$44:AD131,AD131))</f>
        <v/>
      </c>
      <c r="AD131" s="82" t="str">
        <f>IF(AE131="","",IF(COUNTIF($AE$44:AE131,AE131)&gt;1,"",AH131))</f>
        <v/>
      </c>
      <c r="AE131" s="82" t="str">
        <f t="shared" si="34"/>
        <v/>
      </c>
      <c r="AF131" s="187" t="str">
        <f t="shared" si="35"/>
        <v/>
      </c>
      <c r="AG131" s="82" t="str">
        <f t="shared" si="36"/>
        <v/>
      </c>
      <c r="AH131" s="82" t="str">
        <f t="shared" si="37"/>
        <v/>
      </c>
      <c r="AI131" s="82" t="str">
        <f t="shared" si="38"/>
        <v/>
      </c>
      <c r="AJ131" s="82" t="str">
        <f t="shared" si="39"/>
        <v/>
      </c>
      <c r="AK131" s="82" t="str">
        <f t="shared" si="40"/>
        <v/>
      </c>
      <c r="AL131" s="82" t="str">
        <f t="shared" si="41"/>
        <v/>
      </c>
      <c r="AM131" s="82" t="str">
        <f t="shared" si="42"/>
        <v/>
      </c>
      <c r="AN131" s="216" t="str">
        <f t="shared" si="43"/>
        <v/>
      </c>
      <c r="AO131" s="216" t="str">
        <f t="shared" si="44"/>
        <v/>
      </c>
      <c r="AP131" s="216" t="str">
        <f t="shared" si="45"/>
        <v/>
      </c>
      <c r="AQ131" s="216" t="str">
        <f t="shared" si="46"/>
        <v/>
      </c>
      <c r="AR131" s="216" t="str">
        <f t="shared" si="47"/>
        <v/>
      </c>
      <c r="AS131" s="216" t="str">
        <f t="shared" si="48"/>
        <v/>
      </c>
      <c r="AT131" s="82" t="str">
        <f t="shared" si="49"/>
        <v/>
      </c>
      <c r="AU131" s="226" t="str">
        <f t="shared" si="50"/>
        <v/>
      </c>
    </row>
    <row r="132" spans="1:47" ht="22.5" customHeight="1">
      <c r="A132" s="28"/>
      <c r="B132" s="28"/>
      <c r="C132" s="48">
        <v>1</v>
      </c>
      <c r="D132" s="64" t="str">
        <f t="shared" si="51"/>
        <v/>
      </c>
      <c r="E132" s="28"/>
      <c r="F132" s="82" t="str">
        <f t="shared" si="52"/>
        <v/>
      </c>
      <c r="G132" s="28"/>
      <c r="H132" s="28"/>
      <c r="I132" s="28"/>
      <c r="J132" s="124"/>
      <c r="K132" s="28"/>
      <c r="L132" s="129">
        <f t="shared" si="53"/>
        <v>0</v>
      </c>
      <c r="M132" s="129">
        <f t="shared" si="54"/>
        <v>0</v>
      </c>
      <c r="N132" s="133">
        <f t="shared" si="55"/>
        <v>0</v>
      </c>
      <c r="O132" s="129">
        <f t="shared" si="56"/>
        <v>0</v>
      </c>
      <c r="P132" s="129">
        <f t="shared" si="57"/>
        <v>0</v>
      </c>
      <c r="Q132" s="129">
        <f t="shared" si="58"/>
        <v>0</v>
      </c>
      <c r="R132" s="124"/>
      <c r="S132" s="153"/>
      <c r="T132" s="159">
        <v>88</v>
      </c>
      <c r="U132" s="165" t="str">
        <f t="shared" si="30"/>
        <v/>
      </c>
      <c r="V132" s="82" t="str">
        <f>IF(D135="","",COUNTIF($U$44:U132,U132))</f>
        <v/>
      </c>
      <c r="W132" s="82" t="str">
        <f t="shared" si="31"/>
        <v/>
      </c>
      <c r="X132" s="82" t="str">
        <f t="shared" si="32"/>
        <v/>
      </c>
      <c r="AB132" s="82" t="str">
        <f t="shared" si="33"/>
        <v/>
      </c>
      <c r="AC132" s="82" t="str">
        <f>IF(AD132="","",COUNTIF($AD$44:AD132,AD132))</f>
        <v/>
      </c>
      <c r="AD132" s="82" t="str">
        <f>IF(AE132="","",IF(COUNTIF($AE$44:AE132,AE132)&gt;1,"",AH132))</f>
        <v/>
      </c>
      <c r="AE132" s="82" t="str">
        <f t="shared" si="34"/>
        <v/>
      </c>
      <c r="AF132" s="187" t="str">
        <f t="shared" si="35"/>
        <v/>
      </c>
      <c r="AG132" s="82" t="str">
        <f t="shared" si="36"/>
        <v/>
      </c>
      <c r="AH132" s="82" t="str">
        <f t="shared" si="37"/>
        <v/>
      </c>
      <c r="AI132" s="82" t="str">
        <f t="shared" si="38"/>
        <v/>
      </c>
      <c r="AJ132" s="82" t="str">
        <f t="shared" si="39"/>
        <v/>
      </c>
      <c r="AK132" s="82" t="str">
        <f t="shared" si="40"/>
        <v/>
      </c>
      <c r="AL132" s="82" t="str">
        <f t="shared" si="41"/>
        <v/>
      </c>
      <c r="AM132" s="82" t="str">
        <f t="shared" si="42"/>
        <v/>
      </c>
      <c r="AN132" s="216" t="str">
        <f t="shared" si="43"/>
        <v/>
      </c>
      <c r="AO132" s="216" t="str">
        <f t="shared" si="44"/>
        <v/>
      </c>
      <c r="AP132" s="216" t="str">
        <f t="shared" si="45"/>
        <v/>
      </c>
      <c r="AQ132" s="216" t="str">
        <f t="shared" si="46"/>
        <v/>
      </c>
      <c r="AR132" s="216" t="str">
        <f t="shared" si="47"/>
        <v/>
      </c>
      <c r="AS132" s="216" t="str">
        <f t="shared" si="48"/>
        <v/>
      </c>
      <c r="AT132" s="82" t="str">
        <f t="shared" si="49"/>
        <v/>
      </c>
      <c r="AU132" s="226" t="str">
        <f t="shared" si="50"/>
        <v/>
      </c>
    </row>
    <row r="133" spans="1:47" ht="22.5" customHeight="1">
      <c r="A133" s="28"/>
      <c r="B133" s="28"/>
      <c r="C133" s="48">
        <v>1</v>
      </c>
      <c r="D133" s="64" t="str">
        <f t="shared" si="51"/>
        <v/>
      </c>
      <c r="E133" s="28"/>
      <c r="F133" s="82" t="str">
        <f t="shared" si="52"/>
        <v/>
      </c>
      <c r="G133" s="28"/>
      <c r="H133" s="28"/>
      <c r="I133" s="28"/>
      <c r="J133" s="124"/>
      <c r="K133" s="28"/>
      <c r="L133" s="129">
        <f t="shared" si="53"/>
        <v>0</v>
      </c>
      <c r="M133" s="129">
        <f t="shared" si="54"/>
        <v>0</v>
      </c>
      <c r="N133" s="133">
        <f t="shared" si="55"/>
        <v>0</v>
      </c>
      <c r="O133" s="129">
        <f t="shared" si="56"/>
        <v>0</v>
      </c>
      <c r="P133" s="129">
        <f t="shared" si="57"/>
        <v>0</v>
      </c>
      <c r="Q133" s="129">
        <f t="shared" si="58"/>
        <v>0</v>
      </c>
      <c r="R133" s="124"/>
      <c r="S133" s="153"/>
      <c r="T133" s="159">
        <v>89</v>
      </c>
      <c r="U133" s="165" t="str">
        <f t="shared" si="30"/>
        <v/>
      </c>
      <c r="V133" s="82" t="str">
        <f>IF(D136="","",COUNTIF($U$44:U133,U133))</f>
        <v/>
      </c>
      <c r="W133" s="82" t="str">
        <f t="shared" si="31"/>
        <v/>
      </c>
      <c r="X133" s="82" t="str">
        <f t="shared" si="32"/>
        <v/>
      </c>
      <c r="AB133" s="82" t="str">
        <f t="shared" si="33"/>
        <v/>
      </c>
      <c r="AC133" s="82" t="str">
        <f>IF(AD133="","",COUNTIF($AD$44:AD133,AD133))</f>
        <v/>
      </c>
      <c r="AD133" s="82" t="str">
        <f>IF(AE133="","",IF(COUNTIF($AE$44:AE133,AE133)&gt;1,"",AH133))</f>
        <v/>
      </c>
      <c r="AE133" s="82" t="str">
        <f t="shared" si="34"/>
        <v/>
      </c>
      <c r="AF133" s="187" t="str">
        <f t="shared" si="35"/>
        <v/>
      </c>
      <c r="AG133" s="82" t="str">
        <f t="shared" si="36"/>
        <v/>
      </c>
      <c r="AH133" s="82" t="str">
        <f t="shared" si="37"/>
        <v/>
      </c>
      <c r="AI133" s="82" t="str">
        <f t="shared" si="38"/>
        <v/>
      </c>
      <c r="AJ133" s="82" t="str">
        <f t="shared" si="39"/>
        <v/>
      </c>
      <c r="AK133" s="82" t="str">
        <f t="shared" si="40"/>
        <v/>
      </c>
      <c r="AL133" s="82" t="str">
        <f t="shared" si="41"/>
        <v/>
      </c>
      <c r="AM133" s="82" t="str">
        <f t="shared" si="42"/>
        <v/>
      </c>
      <c r="AN133" s="216" t="str">
        <f t="shared" si="43"/>
        <v/>
      </c>
      <c r="AO133" s="216" t="str">
        <f t="shared" si="44"/>
        <v/>
      </c>
      <c r="AP133" s="216" t="str">
        <f t="shared" si="45"/>
        <v/>
      </c>
      <c r="AQ133" s="216" t="str">
        <f t="shared" si="46"/>
        <v/>
      </c>
      <c r="AR133" s="216" t="str">
        <f t="shared" si="47"/>
        <v/>
      </c>
      <c r="AS133" s="216" t="str">
        <f t="shared" si="48"/>
        <v/>
      </c>
      <c r="AT133" s="82" t="str">
        <f t="shared" si="49"/>
        <v/>
      </c>
      <c r="AU133" s="226" t="str">
        <f t="shared" si="50"/>
        <v/>
      </c>
    </row>
    <row r="134" spans="1:47" ht="22.5" customHeight="1">
      <c r="A134" s="28"/>
      <c r="B134" s="28"/>
      <c r="C134" s="48">
        <v>1</v>
      </c>
      <c r="D134" s="64" t="str">
        <f t="shared" si="51"/>
        <v/>
      </c>
      <c r="E134" s="28"/>
      <c r="F134" s="82" t="str">
        <f t="shared" si="52"/>
        <v/>
      </c>
      <c r="G134" s="28"/>
      <c r="H134" s="28"/>
      <c r="I134" s="28"/>
      <c r="J134" s="124"/>
      <c r="K134" s="28"/>
      <c r="L134" s="129">
        <f t="shared" si="53"/>
        <v>0</v>
      </c>
      <c r="M134" s="129">
        <f t="shared" si="54"/>
        <v>0</v>
      </c>
      <c r="N134" s="133">
        <f t="shared" si="55"/>
        <v>0</v>
      </c>
      <c r="O134" s="129">
        <f t="shared" si="56"/>
        <v>0</v>
      </c>
      <c r="P134" s="129">
        <f t="shared" si="57"/>
        <v>0</v>
      </c>
      <c r="Q134" s="129">
        <f t="shared" si="58"/>
        <v>0</v>
      </c>
      <c r="R134" s="124"/>
      <c r="S134" s="153"/>
      <c r="T134" s="159">
        <v>90</v>
      </c>
      <c r="U134" s="165" t="str">
        <f t="shared" si="30"/>
        <v/>
      </c>
      <c r="V134" s="82" t="str">
        <f>IF(D137="","",COUNTIF($U$44:U134,U134))</f>
        <v/>
      </c>
      <c r="W134" s="82" t="str">
        <f t="shared" si="31"/>
        <v/>
      </c>
      <c r="X134" s="82" t="str">
        <f t="shared" si="32"/>
        <v/>
      </c>
      <c r="AB134" s="82" t="str">
        <f t="shared" si="33"/>
        <v/>
      </c>
      <c r="AC134" s="82" t="str">
        <f>IF(AD134="","",COUNTIF($AD$44:AD134,AD134))</f>
        <v/>
      </c>
      <c r="AD134" s="82" t="str">
        <f>IF(AE134="","",IF(COUNTIF($AE$44:AE134,AE134)&gt;1,"",AH134))</f>
        <v/>
      </c>
      <c r="AE134" s="82" t="str">
        <f t="shared" si="34"/>
        <v/>
      </c>
      <c r="AF134" s="187" t="str">
        <f t="shared" si="35"/>
        <v/>
      </c>
      <c r="AG134" s="82" t="str">
        <f t="shared" si="36"/>
        <v/>
      </c>
      <c r="AH134" s="82" t="str">
        <f t="shared" si="37"/>
        <v/>
      </c>
      <c r="AI134" s="82" t="str">
        <f t="shared" si="38"/>
        <v/>
      </c>
      <c r="AJ134" s="82" t="str">
        <f t="shared" si="39"/>
        <v/>
      </c>
      <c r="AK134" s="82" t="str">
        <f t="shared" si="40"/>
        <v/>
      </c>
      <c r="AL134" s="82" t="str">
        <f t="shared" si="41"/>
        <v/>
      </c>
      <c r="AM134" s="82" t="str">
        <f t="shared" si="42"/>
        <v/>
      </c>
      <c r="AN134" s="216" t="str">
        <f t="shared" si="43"/>
        <v/>
      </c>
      <c r="AO134" s="216" t="str">
        <f t="shared" si="44"/>
        <v/>
      </c>
      <c r="AP134" s="216" t="str">
        <f t="shared" si="45"/>
        <v/>
      </c>
      <c r="AQ134" s="216" t="str">
        <f t="shared" si="46"/>
        <v/>
      </c>
      <c r="AR134" s="216" t="str">
        <f t="shared" si="47"/>
        <v/>
      </c>
      <c r="AS134" s="216" t="str">
        <f t="shared" si="48"/>
        <v/>
      </c>
      <c r="AT134" s="82" t="str">
        <f t="shared" si="49"/>
        <v/>
      </c>
      <c r="AU134" s="226" t="str">
        <f t="shared" si="50"/>
        <v/>
      </c>
    </row>
    <row r="135" spans="1:47" ht="22.5" customHeight="1">
      <c r="A135" s="28"/>
      <c r="B135" s="28"/>
      <c r="C135" s="48">
        <v>1</v>
      </c>
      <c r="D135" s="64" t="str">
        <f t="shared" si="51"/>
        <v/>
      </c>
      <c r="E135" s="28"/>
      <c r="F135" s="82" t="str">
        <f t="shared" si="52"/>
        <v/>
      </c>
      <c r="G135" s="28"/>
      <c r="H135" s="28"/>
      <c r="I135" s="28"/>
      <c r="J135" s="124"/>
      <c r="K135" s="28"/>
      <c r="L135" s="129">
        <f t="shared" si="53"/>
        <v>0</v>
      </c>
      <c r="M135" s="129">
        <f t="shared" si="54"/>
        <v>0</v>
      </c>
      <c r="N135" s="133">
        <f t="shared" si="55"/>
        <v>0</v>
      </c>
      <c r="O135" s="129">
        <f t="shared" si="56"/>
        <v>0</v>
      </c>
      <c r="P135" s="129">
        <f t="shared" si="57"/>
        <v>0</v>
      </c>
      <c r="Q135" s="129">
        <f t="shared" si="58"/>
        <v>0</v>
      </c>
      <c r="R135" s="124"/>
      <c r="S135" s="153"/>
      <c r="T135" s="159">
        <v>91</v>
      </c>
      <c r="U135" s="165" t="str">
        <f t="shared" si="30"/>
        <v/>
      </c>
      <c r="V135" s="82" t="str">
        <f>IF(D138="","",COUNTIF($U$44:U135,U135))</f>
        <v/>
      </c>
      <c r="W135" s="82" t="str">
        <f t="shared" si="31"/>
        <v/>
      </c>
      <c r="X135" s="82" t="str">
        <f t="shared" si="32"/>
        <v/>
      </c>
      <c r="AB135" s="82" t="str">
        <f t="shared" si="33"/>
        <v/>
      </c>
      <c r="AC135" s="82" t="str">
        <f>IF(AD135="","",COUNTIF($AD$44:AD135,AD135))</f>
        <v/>
      </c>
      <c r="AD135" s="82" t="str">
        <f>IF(AE135="","",IF(COUNTIF($AE$44:AE135,AE135)&gt;1,"",AH135))</f>
        <v/>
      </c>
      <c r="AE135" s="82" t="str">
        <f t="shared" si="34"/>
        <v/>
      </c>
      <c r="AF135" s="187" t="str">
        <f t="shared" si="35"/>
        <v/>
      </c>
      <c r="AG135" s="82" t="str">
        <f t="shared" si="36"/>
        <v/>
      </c>
      <c r="AH135" s="82" t="str">
        <f t="shared" si="37"/>
        <v/>
      </c>
      <c r="AI135" s="82" t="str">
        <f t="shared" si="38"/>
        <v/>
      </c>
      <c r="AJ135" s="82" t="str">
        <f t="shared" si="39"/>
        <v/>
      </c>
      <c r="AK135" s="82" t="str">
        <f t="shared" si="40"/>
        <v/>
      </c>
      <c r="AL135" s="82" t="str">
        <f t="shared" si="41"/>
        <v/>
      </c>
      <c r="AM135" s="82" t="str">
        <f t="shared" si="42"/>
        <v/>
      </c>
      <c r="AN135" s="216" t="str">
        <f t="shared" si="43"/>
        <v/>
      </c>
      <c r="AO135" s="216" t="str">
        <f t="shared" si="44"/>
        <v/>
      </c>
      <c r="AP135" s="216" t="str">
        <f t="shared" si="45"/>
        <v/>
      </c>
      <c r="AQ135" s="216" t="str">
        <f t="shared" si="46"/>
        <v/>
      </c>
      <c r="AR135" s="216" t="str">
        <f t="shared" si="47"/>
        <v/>
      </c>
      <c r="AS135" s="216" t="str">
        <f t="shared" si="48"/>
        <v/>
      </c>
      <c r="AT135" s="82" t="str">
        <f t="shared" si="49"/>
        <v/>
      </c>
      <c r="AU135" s="226" t="str">
        <f t="shared" si="50"/>
        <v/>
      </c>
    </row>
    <row r="136" spans="1:47" ht="22.5" customHeight="1">
      <c r="A136" s="28"/>
      <c r="B136" s="28"/>
      <c r="C136" s="48">
        <v>1</v>
      </c>
      <c r="D136" s="64" t="str">
        <f t="shared" si="51"/>
        <v/>
      </c>
      <c r="E136" s="28"/>
      <c r="F136" s="82" t="str">
        <f t="shared" si="52"/>
        <v/>
      </c>
      <c r="G136" s="28"/>
      <c r="H136" s="28"/>
      <c r="I136" s="28"/>
      <c r="J136" s="124"/>
      <c r="K136" s="28"/>
      <c r="L136" s="129">
        <f t="shared" si="53"/>
        <v>0</v>
      </c>
      <c r="M136" s="129">
        <f t="shared" si="54"/>
        <v>0</v>
      </c>
      <c r="N136" s="133">
        <f t="shared" si="55"/>
        <v>0</v>
      </c>
      <c r="O136" s="129">
        <f t="shared" si="56"/>
        <v>0</v>
      </c>
      <c r="P136" s="129">
        <f t="shared" si="57"/>
        <v>0</v>
      </c>
      <c r="Q136" s="129">
        <f t="shared" si="58"/>
        <v>0</v>
      </c>
      <c r="R136" s="124"/>
      <c r="S136" s="153"/>
      <c r="T136" s="159">
        <v>92</v>
      </c>
      <c r="U136" s="165" t="str">
        <f t="shared" si="30"/>
        <v/>
      </c>
      <c r="V136" s="82" t="str">
        <f>IF(D139="","",COUNTIF($U$44:U136,U136))</f>
        <v/>
      </c>
      <c r="W136" s="82" t="str">
        <f t="shared" si="31"/>
        <v/>
      </c>
      <c r="X136" s="82" t="str">
        <f t="shared" si="32"/>
        <v/>
      </c>
      <c r="AB136" s="82" t="str">
        <f t="shared" si="33"/>
        <v/>
      </c>
      <c r="AC136" s="82" t="str">
        <f>IF(AD136="","",COUNTIF($AD$44:AD136,AD136))</f>
        <v/>
      </c>
      <c r="AD136" s="82" t="str">
        <f>IF(AE136="","",IF(COUNTIF($AE$44:AE136,AE136)&gt;1,"",AH136))</f>
        <v/>
      </c>
      <c r="AE136" s="82" t="str">
        <f t="shared" si="34"/>
        <v/>
      </c>
      <c r="AF136" s="187" t="str">
        <f t="shared" si="35"/>
        <v/>
      </c>
      <c r="AG136" s="82" t="str">
        <f t="shared" si="36"/>
        <v/>
      </c>
      <c r="AH136" s="82" t="str">
        <f t="shared" si="37"/>
        <v/>
      </c>
      <c r="AI136" s="82" t="str">
        <f t="shared" si="38"/>
        <v/>
      </c>
      <c r="AJ136" s="82" t="str">
        <f t="shared" si="39"/>
        <v/>
      </c>
      <c r="AK136" s="82" t="str">
        <f t="shared" si="40"/>
        <v/>
      </c>
      <c r="AL136" s="82" t="str">
        <f t="shared" si="41"/>
        <v/>
      </c>
      <c r="AM136" s="82" t="str">
        <f t="shared" si="42"/>
        <v/>
      </c>
      <c r="AN136" s="216" t="str">
        <f t="shared" si="43"/>
        <v/>
      </c>
      <c r="AO136" s="216" t="str">
        <f t="shared" si="44"/>
        <v/>
      </c>
      <c r="AP136" s="216" t="str">
        <f t="shared" si="45"/>
        <v/>
      </c>
      <c r="AQ136" s="216" t="str">
        <f t="shared" si="46"/>
        <v/>
      </c>
      <c r="AR136" s="216" t="str">
        <f t="shared" si="47"/>
        <v/>
      </c>
      <c r="AS136" s="216" t="str">
        <f t="shared" si="48"/>
        <v/>
      </c>
      <c r="AT136" s="82" t="str">
        <f t="shared" si="49"/>
        <v/>
      </c>
      <c r="AU136" s="226" t="str">
        <f t="shared" si="50"/>
        <v/>
      </c>
    </row>
    <row r="137" spans="1:47" ht="22.5" customHeight="1">
      <c r="A137" s="28"/>
      <c r="B137" s="28"/>
      <c r="C137" s="48">
        <v>1</v>
      </c>
      <c r="D137" s="64" t="str">
        <f t="shared" si="51"/>
        <v/>
      </c>
      <c r="E137" s="28"/>
      <c r="F137" s="82" t="str">
        <f t="shared" si="52"/>
        <v/>
      </c>
      <c r="G137" s="28"/>
      <c r="H137" s="28"/>
      <c r="I137" s="28"/>
      <c r="J137" s="124"/>
      <c r="K137" s="28"/>
      <c r="L137" s="129">
        <f t="shared" si="53"/>
        <v>0</v>
      </c>
      <c r="M137" s="129">
        <f t="shared" si="54"/>
        <v>0</v>
      </c>
      <c r="N137" s="133">
        <f t="shared" si="55"/>
        <v>0</v>
      </c>
      <c r="O137" s="129">
        <f t="shared" si="56"/>
        <v>0</v>
      </c>
      <c r="P137" s="129">
        <f t="shared" si="57"/>
        <v>0</v>
      </c>
      <c r="Q137" s="129">
        <f t="shared" si="58"/>
        <v>0</v>
      </c>
      <c r="R137" s="124"/>
      <c r="S137" s="153"/>
      <c r="T137" s="159">
        <v>93</v>
      </c>
      <c r="U137" s="165" t="str">
        <f t="shared" si="30"/>
        <v/>
      </c>
      <c r="V137" s="82" t="str">
        <f>IF(D140="","",COUNTIF($U$44:U137,U137))</f>
        <v/>
      </c>
      <c r="W137" s="82" t="str">
        <f t="shared" si="31"/>
        <v/>
      </c>
      <c r="X137" s="82" t="str">
        <f t="shared" si="32"/>
        <v/>
      </c>
      <c r="AB137" s="82" t="str">
        <f t="shared" si="33"/>
        <v/>
      </c>
      <c r="AC137" s="82" t="str">
        <f>IF(AD137="","",COUNTIF($AD$44:AD137,AD137))</f>
        <v/>
      </c>
      <c r="AD137" s="82" t="str">
        <f>IF(AE137="","",IF(COUNTIF($AE$44:AE137,AE137)&gt;1,"",AH137))</f>
        <v/>
      </c>
      <c r="AE137" s="82" t="str">
        <f t="shared" si="34"/>
        <v/>
      </c>
      <c r="AF137" s="187" t="str">
        <f t="shared" si="35"/>
        <v/>
      </c>
      <c r="AG137" s="82" t="str">
        <f t="shared" si="36"/>
        <v/>
      </c>
      <c r="AH137" s="82" t="str">
        <f t="shared" si="37"/>
        <v/>
      </c>
      <c r="AI137" s="82" t="str">
        <f t="shared" si="38"/>
        <v/>
      </c>
      <c r="AJ137" s="82" t="str">
        <f t="shared" si="39"/>
        <v/>
      </c>
      <c r="AK137" s="82" t="str">
        <f t="shared" si="40"/>
        <v/>
      </c>
      <c r="AL137" s="82" t="str">
        <f t="shared" si="41"/>
        <v/>
      </c>
      <c r="AM137" s="82" t="str">
        <f t="shared" si="42"/>
        <v/>
      </c>
      <c r="AN137" s="216" t="str">
        <f t="shared" si="43"/>
        <v/>
      </c>
      <c r="AO137" s="216" t="str">
        <f t="shared" si="44"/>
        <v/>
      </c>
      <c r="AP137" s="216" t="str">
        <f t="shared" si="45"/>
        <v/>
      </c>
      <c r="AQ137" s="216" t="str">
        <f t="shared" si="46"/>
        <v/>
      </c>
      <c r="AR137" s="216" t="str">
        <f t="shared" si="47"/>
        <v/>
      </c>
      <c r="AS137" s="216" t="str">
        <f t="shared" si="48"/>
        <v/>
      </c>
      <c r="AT137" s="82" t="str">
        <f t="shared" si="49"/>
        <v/>
      </c>
      <c r="AU137" s="226" t="str">
        <f t="shared" si="50"/>
        <v/>
      </c>
    </row>
    <row r="138" spans="1:47" ht="22.5" customHeight="1">
      <c r="A138" s="28"/>
      <c r="B138" s="28"/>
      <c r="C138" s="48">
        <v>1</v>
      </c>
      <c r="D138" s="64" t="str">
        <f t="shared" si="51"/>
        <v/>
      </c>
      <c r="E138" s="28"/>
      <c r="F138" s="82" t="str">
        <f t="shared" si="52"/>
        <v/>
      </c>
      <c r="G138" s="28"/>
      <c r="H138" s="28"/>
      <c r="I138" s="28"/>
      <c r="J138" s="124"/>
      <c r="K138" s="28"/>
      <c r="L138" s="129">
        <f t="shared" si="53"/>
        <v>0</v>
      </c>
      <c r="M138" s="129">
        <f t="shared" si="54"/>
        <v>0</v>
      </c>
      <c r="N138" s="133">
        <f t="shared" si="55"/>
        <v>0</v>
      </c>
      <c r="O138" s="129">
        <f t="shared" si="56"/>
        <v>0</v>
      </c>
      <c r="P138" s="129">
        <f t="shared" si="57"/>
        <v>0</v>
      </c>
      <c r="Q138" s="129">
        <f t="shared" si="58"/>
        <v>0</v>
      </c>
      <c r="R138" s="124"/>
      <c r="S138" s="153"/>
      <c r="T138" s="159">
        <v>94</v>
      </c>
      <c r="U138" s="165" t="str">
        <f t="shared" si="30"/>
        <v/>
      </c>
      <c r="V138" s="82" t="str">
        <f>IF(D141="","",COUNTIF($U$44:U138,U138))</f>
        <v/>
      </c>
      <c r="W138" s="82" t="str">
        <f t="shared" si="31"/>
        <v/>
      </c>
      <c r="X138" s="82" t="str">
        <f t="shared" si="32"/>
        <v/>
      </c>
      <c r="AB138" s="82" t="str">
        <f t="shared" si="33"/>
        <v/>
      </c>
      <c r="AC138" s="82" t="str">
        <f>IF(AD138="","",COUNTIF($AD$44:AD138,AD138))</f>
        <v/>
      </c>
      <c r="AD138" s="82" t="str">
        <f>IF(AE138="","",IF(COUNTIF($AE$44:AE138,AE138)&gt;1,"",AH138))</f>
        <v/>
      </c>
      <c r="AE138" s="82" t="str">
        <f t="shared" si="34"/>
        <v/>
      </c>
      <c r="AF138" s="187" t="str">
        <f t="shared" si="35"/>
        <v/>
      </c>
      <c r="AG138" s="82" t="str">
        <f t="shared" si="36"/>
        <v/>
      </c>
      <c r="AH138" s="82" t="str">
        <f t="shared" si="37"/>
        <v/>
      </c>
      <c r="AI138" s="82" t="str">
        <f t="shared" si="38"/>
        <v/>
      </c>
      <c r="AJ138" s="82" t="str">
        <f t="shared" si="39"/>
        <v/>
      </c>
      <c r="AK138" s="82" t="str">
        <f t="shared" si="40"/>
        <v/>
      </c>
      <c r="AL138" s="82" t="str">
        <f t="shared" si="41"/>
        <v/>
      </c>
      <c r="AM138" s="82" t="str">
        <f t="shared" si="42"/>
        <v/>
      </c>
      <c r="AN138" s="216" t="str">
        <f t="shared" si="43"/>
        <v/>
      </c>
      <c r="AO138" s="216" t="str">
        <f t="shared" si="44"/>
        <v/>
      </c>
      <c r="AP138" s="216" t="str">
        <f t="shared" si="45"/>
        <v/>
      </c>
      <c r="AQ138" s="216" t="str">
        <f t="shared" si="46"/>
        <v/>
      </c>
      <c r="AR138" s="216" t="str">
        <f t="shared" si="47"/>
        <v/>
      </c>
      <c r="AS138" s="216" t="str">
        <f t="shared" si="48"/>
        <v/>
      </c>
      <c r="AT138" s="82" t="str">
        <f t="shared" si="49"/>
        <v/>
      </c>
      <c r="AU138" s="226" t="str">
        <f t="shared" si="50"/>
        <v/>
      </c>
    </row>
    <row r="139" spans="1:47" ht="22.5" customHeight="1">
      <c r="A139" s="28"/>
      <c r="B139" s="28"/>
      <c r="C139" s="48">
        <v>1</v>
      </c>
      <c r="D139" s="64" t="str">
        <f t="shared" si="51"/>
        <v/>
      </c>
      <c r="E139" s="28"/>
      <c r="F139" s="82" t="str">
        <f t="shared" si="52"/>
        <v/>
      </c>
      <c r="G139" s="28"/>
      <c r="H139" s="28"/>
      <c r="I139" s="28"/>
      <c r="J139" s="124"/>
      <c r="K139" s="28"/>
      <c r="L139" s="129">
        <f t="shared" si="53"/>
        <v>0</v>
      </c>
      <c r="M139" s="129">
        <f t="shared" si="54"/>
        <v>0</v>
      </c>
      <c r="N139" s="133">
        <f t="shared" si="55"/>
        <v>0</v>
      </c>
      <c r="O139" s="129">
        <f t="shared" si="56"/>
        <v>0</v>
      </c>
      <c r="P139" s="129">
        <f t="shared" si="57"/>
        <v>0</v>
      </c>
      <c r="Q139" s="129">
        <f t="shared" si="58"/>
        <v>0</v>
      </c>
      <c r="R139" s="124"/>
      <c r="S139" s="153"/>
      <c r="T139" s="159">
        <v>95</v>
      </c>
      <c r="U139" s="165" t="str">
        <f t="shared" si="30"/>
        <v/>
      </c>
      <c r="V139" s="82" t="str">
        <f>IF(D142="","",COUNTIF($U$44:U139,U139))</f>
        <v/>
      </c>
      <c r="W139" s="82" t="str">
        <f t="shared" si="31"/>
        <v/>
      </c>
      <c r="X139" s="82" t="str">
        <f t="shared" si="32"/>
        <v/>
      </c>
      <c r="AB139" s="82" t="str">
        <f t="shared" si="33"/>
        <v/>
      </c>
      <c r="AC139" s="82" t="str">
        <f>IF(AD139="","",COUNTIF($AD$44:AD139,AD139))</f>
        <v/>
      </c>
      <c r="AD139" s="82" t="str">
        <f>IF(AE139="","",IF(COUNTIF($AE$44:AE139,AE139)&gt;1,"",AH139))</f>
        <v/>
      </c>
      <c r="AE139" s="82" t="str">
        <f t="shared" si="34"/>
        <v/>
      </c>
      <c r="AF139" s="187" t="str">
        <f t="shared" si="35"/>
        <v/>
      </c>
      <c r="AG139" s="82" t="str">
        <f t="shared" si="36"/>
        <v/>
      </c>
      <c r="AH139" s="82" t="str">
        <f t="shared" si="37"/>
        <v/>
      </c>
      <c r="AI139" s="82" t="str">
        <f t="shared" si="38"/>
        <v/>
      </c>
      <c r="AJ139" s="82" t="str">
        <f t="shared" si="39"/>
        <v/>
      </c>
      <c r="AK139" s="82" t="str">
        <f t="shared" si="40"/>
        <v/>
      </c>
      <c r="AL139" s="82" t="str">
        <f t="shared" si="41"/>
        <v/>
      </c>
      <c r="AM139" s="82" t="str">
        <f t="shared" si="42"/>
        <v/>
      </c>
      <c r="AN139" s="216" t="str">
        <f t="shared" si="43"/>
        <v/>
      </c>
      <c r="AO139" s="216" t="str">
        <f t="shared" si="44"/>
        <v/>
      </c>
      <c r="AP139" s="216" t="str">
        <f t="shared" si="45"/>
        <v/>
      </c>
      <c r="AQ139" s="216" t="str">
        <f t="shared" si="46"/>
        <v/>
      </c>
      <c r="AR139" s="216" t="str">
        <f t="shared" si="47"/>
        <v/>
      </c>
      <c r="AS139" s="216" t="str">
        <f t="shared" si="48"/>
        <v/>
      </c>
      <c r="AT139" s="82" t="str">
        <f t="shared" si="49"/>
        <v/>
      </c>
      <c r="AU139" s="226" t="str">
        <f t="shared" si="50"/>
        <v/>
      </c>
    </row>
    <row r="140" spans="1:47" ht="22.5" customHeight="1">
      <c r="A140" s="28"/>
      <c r="B140" s="28"/>
      <c r="C140" s="48">
        <v>1</v>
      </c>
      <c r="D140" s="64" t="str">
        <f t="shared" si="51"/>
        <v/>
      </c>
      <c r="E140" s="28"/>
      <c r="F140" s="82" t="str">
        <f t="shared" si="52"/>
        <v/>
      </c>
      <c r="G140" s="28"/>
      <c r="H140" s="28"/>
      <c r="I140" s="28"/>
      <c r="J140" s="124"/>
      <c r="K140" s="28"/>
      <c r="L140" s="129">
        <f t="shared" si="53"/>
        <v>0</v>
      </c>
      <c r="M140" s="129">
        <f t="shared" si="54"/>
        <v>0</v>
      </c>
      <c r="N140" s="133">
        <f t="shared" si="55"/>
        <v>0</v>
      </c>
      <c r="O140" s="129">
        <f t="shared" si="56"/>
        <v>0</v>
      </c>
      <c r="P140" s="129">
        <f t="shared" si="57"/>
        <v>0</v>
      </c>
      <c r="Q140" s="129">
        <f t="shared" si="58"/>
        <v>0</v>
      </c>
      <c r="R140" s="124"/>
      <c r="S140" s="153"/>
      <c r="T140" s="159">
        <v>96</v>
      </c>
      <c r="U140" s="165" t="str">
        <f t="shared" si="30"/>
        <v/>
      </c>
      <c r="V140" s="82" t="str">
        <f>IF(D143="","",COUNTIF($U$44:U140,U140))</f>
        <v/>
      </c>
      <c r="W140" s="82" t="str">
        <f t="shared" si="31"/>
        <v/>
      </c>
      <c r="X140" s="82" t="str">
        <f t="shared" si="32"/>
        <v/>
      </c>
      <c r="AB140" s="82" t="str">
        <f t="shared" si="33"/>
        <v/>
      </c>
      <c r="AC140" s="82" t="str">
        <f>IF(AD140="","",COUNTIF($AD$44:AD140,AD140))</f>
        <v/>
      </c>
      <c r="AD140" s="82" t="str">
        <f>IF(AE140="","",IF(COUNTIF($AE$44:AE140,AE140)&gt;1,"",AH140))</f>
        <v/>
      </c>
      <c r="AE140" s="82" t="str">
        <f t="shared" si="34"/>
        <v/>
      </c>
      <c r="AF140" s="187" t="str">
        <f t="shared" si="35"/>
        <v/>
      </c>
      <c r="AG140" s="82" t="str">
        <f t="shared" si="36"/>
        <v/>
      </c>
      <c r="AH140" s="82" t="str">
        <f t="shared" si="37"/>
        <v/>
      </c>
      <c r="AI140" s="82" t="str">
        <f t="shared" si="38"/>
        <v/>
      </c>
      <c r="AJ140" s="82" t="str">
        <f t="shared" si="39"/>
        <v/>
      </c>
      <c r="AK140" s="82" t="str">
        <f t="shared" si="40"/>
        <v/>
      </c>
      <c r="AL140" s="82" t="str">
        <f t="shared" si="41"/>
        <v/>
      </c>
      <c r="AM140" s="82" t="str">
        <f t="shared" si="42"/>
        <v/>
      </c>
      <c r="AN140" s="216" t="str">
        <f t="shared" si="43"/>
        <v/>
      </c>
      <c r="AO140" s="216" t="str">
        <f t="shared" si="44"/>
        <v/>
      </c>
      <c r="AP140" s="216" t="str">
        <f t="shared" si="45"/>
        <v/>
      </c>
      <c r="AQ140" s="216" t="str">
        <f t="shared" si="46"/>
        <v/>
      </c>
      <c r="AR140" s="216" t="str">
        <f t="shared" si="47"/>
        <v/>
      </c>
      <c r="AS140" s="216" t="str">
        <f t="shared" si="48"/>
        <v/>
      </c>
      <c r="AT140" s="82" t="str">
        <f t="shared" si="49"/>
        <v/>
      </c>
      <c r="AU140" s="226" t="str">
        <f t="shared" si="50"/>
        <v/>
      </c>
    </row>
    <row r="141" spans="1:47" ht="22.5" customHeight="1">
      <c r="A141" s="28"/>
      <c r="B141" s="28"/>
      <c r="C141" s="48">
        <v>1</v>
      </c>
      <c r="D141" s="64" t="str">
        <f t="shared" si="51"/>
        <v/>
      </c>
      <c r="E141" s="28"/>
      <c r="F141" s="82" t="str">
        <f t="shared" si="52"/>
        <v/>
      </c>
      <c r="G141" s="28"/>
      <c r="H141" s="28"/>
      <c r="I141" s="28"/>
      <c r="J141" s="124"/>
      <c r="K141" s="28"/>
      <c r="L141" s="129">
        <f t="shared" si="53"/>
        <v>0</v>
      </c>
      <c r="M141" s="129">
        <f t="shared" si="54"/>
        <v>0</v>
      </c>
      <c r="N141" s="133">
        <f t="shared" si="55"/>
        <v>0</v>
      </c>
      <c r="O141" s="129">
        <f t="shared" si="56"/>
        <v>0</v>
      </c>
      <c r="P141" s="129">
        <f t="shared" si="57"/>
        <v>0</v>
      </c>
      <c r="Q141" s="129">
        <f t="shared" si="58"/>
        <v>0</v>
      </c>
      <c r="R141" s="124"/>
      <c r="S141" s="153"/>
      <c r="T141" s="159">
        <v>97</v>
      </c>
      <c r="U141" s="165" t="str">
        <f t="shared" si="30"/>
        <v/>
      </c>
      <c r="V141" s="82" t="str">
        <f>IF(D144="","",COUNTIF($U$44:U141,U141))</f>
        <v/>
      </c>
      <c r="W141" s="82" t="str">
        <f t="shared" si="31"/>
        <v/>
      </c>
      <c r="X141" s="82" t="str">
        <f t="shared" si="32"/>
        <v/>
      </c>
      <c r="AB141" s="82" t="str">
        <f t="shared" si="33"/>
        <v/>
      </c>
      <c r="AC141" s="82" t="str">
        <f>IF(AD141="","",COUNTIF($AD$44:AD141,AD141))</f>
        <v/>
      </c>
      <c r="AD141" s="82" t="str">
        <f>IF(AE141="","",IF(COUNTIF($AE$44:AE141,AE141)&gt;1,"",AH141))</f>
        <v/>
      </c>
      <c r="AE141" s="82" t="str">
        <f t="shared" si="34"/>
        <v/>
      </c>
      <c r="AF141" s="187" t="str">
        <f t="shared" si="35"/>
        <v/>
      </c>
      <c r="AG141" s="82" t="str">
        <f t="shared" si="36"/>
        <v/>
      </c>
      <c r="AH141" s="82" t="str">
        <f t="shared" si="37"/>
        <v/>
      </c>
      <c r="AI141" s="82" t="str">
        <f t="shared" si="38"/>
        <v/>
      </c>
      <c r="AJ141" s="82" t="str">
        <f t="shared" si="39"/>
        <v/>
      </c>
      <c r="AK141" s="82" t="str">
        <f t="shared" si="40"/>
        <v/>
      </c>
      <c r="AL141" s="82" t="str">
        <f t="shared" si="41"/>
        <v/>
      </c>
      <c r="AM141" s="82" t="str">
        <f t="shared" si="42"/>
        <v/>
      </c>
      <c r="AN141" s="216" t="str">
        <f t="shared" si="43"/>
        <v/>
      </c>
      <c r="AO141" s="216" t="str">
        <f t="shared" si="44"/>
        <v/>
      </c>
      <c r="AP141" s="216" t="str">
        <f t="shared" si="45"/>
        <v/>
      </c>
      <c r="AQ141" s="216" t="str">
        <f t="shared" si="46"/>
        <v/>
      </c>
      <c r="AR141" s="216" t="str">
        <f t="shared" si="47"/>
        <v/>
      </c>
      <c r="AS141" s="216" t="str">
        <f t="shared" si="48"/>
        <v/>
      </c>
      <c r="AT141" s="82" t="str">
        <f t="shared" si="49"/>
        <v/>
      </c>
      <c r="AU141" s="226" t="str">
        <f t="shared" si="50"/>
        <v/>
      </c>
    </row>
    <row r="142" spans="1:47" ht="22.5" customHeight="1">
      <c r="A142" s="28"/>
      <c r="B142" s="28"/>
      <c r="C142" s="48">
        <v>1</v>
      </c>
      <c r="D142" s="64" t="str">
        <f t="shared" si="51"/>
        <v/>
      </c>
      <c r="E142" s="28"/>
      <c r="F142" s="82" t="str">
        <f t="shared" si="52"/>
        <v/>
      </c>
      <c r="G142" s="28"/>
      <c r="H142" s="28"/>
      <c r="I142" s="28"/>
      <c r="J142" s="124"/>
      <c r="K142" s="28"/>
      <c r="L142" s="129">
        <f t="shared" si="53"/>
        <v>0</v>
      </c>
      <c r="M142" s="129">
        <f t="shared" si="54"/>
        <v>0</v>
      </c>
      <c r="N142" s="133">
        <f t="shared" si="55"/>
        <v>0</v>
      </c>
      <c r="O142" s="129">
        <f t="shared" si="56"/>
        <v>0</v>
      </c>
      <c r="P142" s="129">
        <f t="shared" si="57"/>
        <v>0</v>
      </c>
      <c r="Q142" s="129">
        <f t="shared" si="58"/>
        <v>0</v>
      </c>
      <c r="R142" s="124"/>
      <c r="S142" s="153"/>
      <c r="T142" s="159">
        <v>98</v>
      </c>
      <c r="U142" s="165" t="str">
        <f t="shared" si="30"/>
        <v/>
      </c>
      <c r="V142" s="82" t="str">
        <f>IF(D145="","",COUNTIF($U$44:U142,U142))</f>
        <v/>
      </c>
      <c r="W142" s="82" t="str">
        <f t="shared" si="31"/>
        <v/>
      </c>
      <c r="X142" s="82" t="str">
        <f t="shared" si="32"/>
        <v/>
      </c>
      <c r="AB142" s="82" t="str">
        <f t="shared" si="33"/>
        <v/>
      </c>
      <c r="AC142" s="82" t="str">
        <f>IF(AD142="","",COUNTIF($AD$44:AD142,AD142))</f>
        <v/>
      </c>
      <c r="AD142" s="82" t="str">
        <f>IF(AE142="","",IF(COUNTIF($AE$44:AE142,AE142)&gt;1,"",AH142))</f>
        <v/>
      </c>
      <c r="AE142" s="82" t="str">
        <f t="shared" si="34"/>
        <v/>
      </c>
      <c r="AF142" s="187" t="str">
        <f t="shared" si="35"/>
        <v/>
      </c>
      <c r="AG142" s="82" t="str">
        <f t="shared" si="36"/>
        <v/>
      </c>
      <c r="AH142" s="82" t="str">
        <f t="shared" si="37"/>
        <v/>
      </c>
      <c r="AI142" s="82" t="str">
        <f t="shared" si="38"/>
        <v/>
      </c>
      <c r="AJ142" s="82" t="str">
        <f t="shared" si="39"/>
        <v/>
      </c>
      <c r="AK142" s="82" t="str">
        <f t="shared" si="40"/>
        <v/>
      </c>
      <c r="AL142" s="82" t="str">
        <f t="shared" si="41"/>
        <v/>
      </c>
      <c r="AM142" s="82" t="str">
        <f t="shared" si="42"/>
        <v/>
      </c>
      <c r="AN142" s="216" t="str">
        <f t="shared" si="43"/>
        <v/>
      </c>
      <c r="AO142" s="216" t="str">
        <f t="shared" si="44"/>
        <v/>
      </c>
      <c r="AP142" s="216" t="str">
        <f t="shared" si="45"/>
        <v/>
      </c>
      <c r="AQ142" s="216" t="str">
        <f t="shared" si="46"/>
        <v/>
      </c>
      <c r="AR142" s="216" t="str">
        <f t="shared" si="47"/>
        <v/>
      </c>
      <c r="AS142" s="216" t="str">
        <f t="shared" si="48"/>
        <v/>
      </c>
      <c r="AT142" s="82" t="str">
        <f t="shared" si="49"/>
        <v/>
      </c>
      <c r="AU142" s="226" t="str">
        <f t="shared" si="50"/>
        <v/>
      </c>
    </row>
    <row r="143" spans="1:47" ht="22.5" customHeight="1">
      <c r="A143" s="28"/>
      <c r="B143" s="28"/>
      <c r="C143" s="48">
        <v>1</v>
      </c>
      <c r="D143" s="64" t="str">
        <f t="shared" si="51"/>
        <v/>
      </c>
      <c r="E143" s="28"/>
      <c r="F143" s="82" t="str">
        <f t="shared" si="52"/>
        <v/>
      </c>
      <c r="G143" s="28"/>
      <c r="H143" s="28"/>
      <c r="I143" s="28"/>
      <c r="J143" s="124"/>
      <c r="K143" s="28"/>
      <c r="L143" s="129">
        <f t="shared" si="53"/>
        <v>0</v>
      </c>
      <c r="M143" s="129">
        <f t="shared" si="54"/>
        <v>0</v>
      </c>
      <c r="N143" s="133">
        <f t="shared" si="55"/>
        <v>0</v>
      </c>
      <c r="O143" s="129">
        <f t="shared" si="56"/>
        <v>0</v>
      </c>
      <c r="P143" s="129">
        <f t="shared" si="57"/>
        <v>0</v>
      </c>
      <c r="Q143" s="129">
        <f t="shared" si="58"/>
        <v>0</v>
      </c>
      <c r="R143" s="124"/>
      <c r="S143" s="153"/>
      <c r="T143" s="159">
        <v>99</v>
      </c>
      <c r="U143" s="165" t="str">
        <f t="shared" si="30"/>
        <v/>
      </c>
      <c r="V143" s="82" t="str">
        <f>IF(D146="","",COUNTIF($U$44:U143,U143))</f>
        <v/>
      </c>
      <c r="W143" s="82" t="str">
        <f t="shared" si="31"/>
        <v/>
      </c>
      <c r="X143" s="82" t="str">
        <f t="shared" si="32"/>
        <v/>
      </c>
      <c r="AB143" s="82" t="str">
        <f t="shared" si="33"/>
        <v/>
      </c>
      <c r="AC143" s="82" t="str">
        <f>IF(AD143="","",COUNTIF($AD$44:AD143,AD143))</f>
        <v/>
      </c>
      <c r="AD143" s="82" t="str">
        <f>IF(AE143="","",IF(COUNTIF($AE$44:AE143,AE143)&gt;1,"",AH143))</f>
        <v/>
      </c>
      <c r="AE143" s="82" t="str">
        <f t="shared" si="34"/>
        <v/>
      </c>
      <c r="AF143" s="187" t="str">
        <f t="shared" si="35"/>
        <v/>
      </c>
      <c r="AG143" s="82" t="str">
        <f t="shared" si="36"/>
        <v/>
      </c>
      <c r="AH143" s="82" t="str">
        <f t="shared" si="37"/>
        <v/>
      </c>
      <c r="AI143" s="82" t="str">
        <f t="shared" si="38"/>
        <v/>
      </c>
      <c r="AJ143" s="82" t="str">
        <f t="shared" si="39"/>
        <v/>
      </c>
      <c r="AK143" s="82" t="str">
        <f t="shared" si="40"/>
        <v/>
      </c>
      <c r="AL143" s="82" t="str">
        <f t="shared" si="41"/>
        <v/>
      </c>
      <c r="AM143" s="82" t="str">
        <f t="shared" si="42"/>
        <v/>
      </c>
      <c r="AN143" s="216" t="str">
        <f t="shared" si="43"/>
        <v/>
      </c>
      <c r="AO143" s="216" t="str">
        <f t="shared" si="44"/>
        <v/>
      </c>
      <c r="AP143" s="216" t="str">
        <f t="shared" si="45"/>
        <v/>
      </c>
      <c r="AQ143" s="216" t="str">
        <f t="shared" si="46"/>
        <v/>
      </c>
      <c r="AR143" s="216" t="str">
        <f t="shared" si="47"/>
        <v/>
      </c>
      <c r="AS143" s="216" t="str">
        <f t="shared" si="48"/>
        <v/>
      </c>
      <c r="AT143" s="82" t="str">
        <f t="shared" si="49"/>
        <v/>
      </c>
      <c r="AU143" s="226" t="str">
        <f t="shared" si="50"/>
        <v/>
      </c>
    </row>
    <row r="144" spans="1:47" ht="22.5" customHeight="1">
      <c r="A144" s="28"/>
      <c r="B144" s="28"/>
      <c r="C144" s="48">
        <v>1</v>
      </c>
      <c r="D144" s="64" t="str">
        <f t="shared" si="51"/>
        <v/>
      </c>
      <c r="E144" s="28"/>
      <c r="F144" s="82" t="str">
        <f t="shared" si="52"/>
        <v/>
      </c>
      <c r="G144" s="28"/>
      <c r="H144" s="28"/>
      <c r="I144" s="28"/>
      <c r="J144" s="124"/>
      <c r="K144" s="28"/>
      <c r="L144" s="129">
        <f t="shared" si="53"/>
        <v>0</v>
      </c>
      <c r="M144" s="129">
        <f t="shared" si="54"/>
        <v>0</v>
      </c>
      <c r="N144" s="133">
        <f t="shared" si="55"/>
        <v>0</v>
      </c>
      <c r="O144" s="129">
        <f t="shared" si="56"/>
        <v>0</v>
      </c>
      <c r="P144" s="129">
        <f t="shared" si="57"/>
        <v>0</v>
      </c>
      <c r="Q144" s="129">
        <f t="shared" si="58"/>
        <v>0</v>
      </c>
      <c r="R144" s="124"/>
      <c r="S144" s="153"/>
      <c r="T144" s="159">
        <v>100</v>
      </c>
    </row>
    <row r="145" spans="1:44" ht="22.5" customHeight="1">
      <c r="A145" s="28"/>
      <c r="B145" s="28"/>
      <c r="C145" s="48">
        <v>1</v>
      </c>
      <c r="D145" s="64" t="str">
        <f t="shared" si="51"/>
        <v/>
      </c>
      <c r="E145" s="28"/>
      <c r="F145" s="82" t="str">
        <f t="shared" si="52"/>
        <v/>
      </c>
      <c r="G145" s="28"/>
      <c r="H145" s="28"/>
      <c r="I145" s="28"/>
      <c r="J145" s="124"/>
      <c r="K145" s="28"/>
      <c r="L145" s="129">
        <f t="shared" si="53"/>
        <v>0</v>
      </c>
      <c r="M145" s="129">
        <f t="shared" si="54"/>
        <v>0</v>
      </c>
      <c r="N145" s="133">
        <f t="shared" si="55"/>
        <v>0</v>
      </c>
      <c r="O145" s="129">
        <f t="shared" si="56"/>
        <v>0</v>
      </c>
      <c r="P145" s="129">
        <f t="shared" si="57"/>
        <v>0</v>
      </c>
      <c r="Q145" s="129">
        <f t="shared" si="58"/>
        <v>0</v>
      </c>
      <c r="R145" s="124"/>
      <c r="S145" s="153"/>
      <c r="AQ145" s="3"/>
      <c r="AR145" s="3"/>
    </row>
    <row r="146" spans="1:44" ht="22.5" customHeight="1">
      <c r="A146" s="28"/>
      <c r="B146" s="28"/>
      <c r="C146" s="48">
        <v>1</v>
      </c>
      <c r="D146" s="64" t="str">
        <f t="shared" si="51"/>
        <v/>
      </c>
      <c r="E146" s="28"/>
      <c r="F146" s="82" t="str">
        <f t="shared" si="52"/>
        <v/>
      </c>
      <c r="G146" s="28"/>
      <c r="H146" s="28"/>
      <c r="I146" s="28"/>
      <c r="J146" s="124"/>
      <c r="K146" s="28"/>
      <c r="L146" s="129">
        <f t="shared" si="53"/>
        <v>0</v>
      </c>
      <c r="M146" s="129">
        <f t="shared" si="54"/>
        <v>0</v>
      </c>
      <c r="N146" s="133">
        <f t="shared" si="55"/>
        <v>0</v>
      </c>
      <c r="O146" s="129">
        <f t="shared" si="56"/>
        <v>0</v>
      </c>
      <c r="P146" s="129">
        <f t="shared" si="57"/>
        <v>0</v>
      </c>
      <c r="Q146" s="129">
        <f t="shared" si="58"/>
        <v>0</v>
      </c>
      <c r="R146" s="124"/>
      <c r="S146" s="153"/>
      <c r="AF146" s="186" t="str" cm="1">
        <f t="array" ref="AF146">_xlfn.UNIQUE(D47:D56)</f>
        <v/>
      </c>
      <c r="AQ146" s="3"/>
      <c r="AR146" s="3"/>
    </row>
    <row r="147" spans="1:44" ht="22.5" customHeight="1">
      <c r="AF147" s="186"/>
      <c r="AQ147" s="3"/>
      <c r="AR147" s="3"/>
    </row>
    <row r="148" spans="1:44" ht="22.5" customHeight="1">
      <c r="AF148" s="186"/>
      <c r="AQ148" s="3"/>
      <c r="AR148" s="3"/>
    </row>
    <row r="149" spans="1:44" ht="22.5" customHeight="1">
      <c r="AF149" s="186"/>
      <c r="AQ149" s="3"/>
      <c r="AR149" s="3"/>
    </row>
    <row r="150" spans="1:44" ht="22.5" customHeight="1">
      <c r="AQ150" s="3"/>
      <c r="AR150" s="3"/>
    </row>
    <row r="151" spans="1:44" ht="22.5" customHeight="1">
      <c r="AQ151" s="3"/>
      <c r="AR151" s="3"/>
    </row>
    <row r="152" spans="1:44" ht="22.5" customHeight="1">
      <c r="AQ152" s="3"/>
      <c r="AR152" s="3"/>
    </row>
    <row r="153" spans="1:44" ht="22.5" customHeight="1">
      <c r="AQ153" s="3"/>
      <c r="AR153" s="3"/>
    </row>
    <row r="154" spans="1:44" ht="22.5" customHeight="1">
      <c r="AQ154" s="3"/>
      <c r="AR154" s="3"/>
    </row>
    <row r="155" spans="1:44" ht="22.5" customHeight="1">
      <c r="AQ155" s="3"/>
      <c r="AR155" s="3"/>
    </row>
    <row r="156" spans="1:44" ht="22.5" customHeight="1">
      <c r="AQ156" s="3"/>
      <c r="AR156" s="3"/>
    </row>
    <row r="157" spans="1:44" ht="22.5" customHeight="1">
      <c r="AQ157" s="3"/>
      <c r="AR157" s="3"/>
    </row>
    <row r="158" spans="1:44" ht="22.5" customHeight="1">
      <c r="AQ158" s="3"/>
      <c r="AR158" s="3"/>
    </row>
    <row r="159" spans="1:44" ht="22.5" customHeight="1">
      <c r="AQ159" s="3"/>
      <c r="AR159" s="3"/>
    </row>
    <row r="160" spans="1:44" ht="22.5" customHeight="1">
      <c r="AQ160" s="3"/>
      <c r="AR160" s="3"/>
    </row>
    <row r="161" spans="43:44" ht="22.5" customHeight="1">
      <c r="AQ161" s="3"/>
      <c r="AR161" s="3"/>
    </row>
    <row r="162" spans="43:44" ht="22.5" customHeight="1">
      <c r="AQ162" s="3"/>
      <c r="AR162" s="3"/>
    </row>
    <row r="163" spans="43:44" ht="22.5" customHeight="1">
      <c r="AQ163" s="3"/>
      <c r="AR163" s="3"/>
    </row>
    <row r="164" spans="43:44" ht="22.5" customHeight="1">
      <c r="AQ164" s="3"/>
      <c r="AR164" s="3"/>
    </row>
    <row r="165" spans="43:44" ht="22.5" customHeight="1">
      <c r="AQ165" s="3"/>
      <c r="AR165" s="3"/>
    </row>
    <row r="166" spans="43:44" ht="22.5" customHeight="1">
      <c r="AQ166" s="3"/>
      <c r="AR166" s="3"/>
    </row>
    <row r="167" spans="43:44" ht="22.5" customHeight="1">
      <c r="AQ167" s="3"/>
      <c r="AR167" s="3"/>
    </row>
    <row r="168" spans="43:44" ht="22.5" customHeight="1">
      <c r="AQ168" s="3"/>
      <c r="AR168" s="3"/>
    </row>
    <row r="169" spans="43:44" ht="22.5" customHeight="1">
      <c r="AQ169" s="3"/>
      <c r="AR169" s="3"/>
    </row>
    <row r="170" spans="43:44" ht="22.5" customHeight="1">
      <c r="AQ170" s="3"/>
      <c r="AR170" s="3"/>
    </row>
    <row r="171" spans="43:44" ht="22.5" customHeight="1">
      <c r="AQ171" s="3"/>
      <c r="AR171" s="3"/>
    </row>
    <row r="172" spans="43:44" ht="22.5" customHeight="1">
      <c r="AQ172" s="3"/>
      <c r="AR172" s="3"/>
    </row>
    <row r="173" spans="43:44" ht="22.5" customHeight="1">
      <c r="AQ173" s="3"/>
      <c r="AR173" s="3"/>
    </row>
    <row r="174" spans="43:44" ht="22.5" customHeight="1">
      <c r="AQ174" s="3"/>
      <c r="AR174" s="3"/>
    </row>
    <row r="175" spans="43:44" ht="22.5" customHeight="1">
      <c r="AQ175" s="3"/>
      <c r="AR175" s="3"/>
    </row>
    <row r="176" spans="43:44" ht="22.5" customHeight="1">
      <c r="AQ176" s="3"/>
      <c r="AR176" s="3"/>
    </row>
    <row r="177" spans="43:44" ht="22.5" customHeight="1">
      <c r="AQ177" s="3"/>
      <c r="AR177" s="3"/>
    </row>
    <row r="178" spans="43:44" ht="22.5" customHeight="1">
      <c r="AQ178" s="3"/>
      <c r="AR178" s="3"/>
    </row>
    <row r="179" spans="43:44" ht="22.5" customHeight="1">
      <c r="AQ179" s="3"/>
      <c r="AR179" s="3"/>
    </row>
    <row r="180" spans="43:44" ht="22.5" customHeight="1">
      <c r="AQ180" s="3"/>
      <c r="AR180" s="3"/>
    </row>
    <row r="181" spans="43:44" ht="22.5" customHeight="1">
      <c r="AQ181" s="3"/>
      <c r="AR181" s="3"/>
    </row>
    <row r="182" spans="43:44" ht="22.5" customHeight="1">
      <c r="AQ182" s="3"/>
      <c r="AR182" s="3"/>
    </row>
    <row r="183" spans="43:44" ht="22.5" customHeight="1">
      <c r="AQ183" s="3"/>
      <c r="AR183" s="3"/>
    </row>
    <row r="184" spans="43:44" ht="22.5" customHeight="1">
      <c r="AQ184" s="3"/>
      <c r="AR184" s="3"/>
    </row>
    <row r="185" spans="43:44" ht="22.5" customHeight="1">
      <c r="AQ185" s="3"/>
      <c r="AR185" s="3"/>
    </row>
    <row r="186" spans="43:44" ht="22.5" customHeight="1">
      <c r="AQ186" s="3"/>
      <c r="AR186" s="3"/>
    </row>
    <row r="187" spans="43:44" ht="22.5" customHeight="1">
      <c r="AQ187" s="3"/>
      <c r="AR187" s="3"/>
    </row>
    <row r="188" spans="43:44" ht="22.5" customHeight="1">
      <c r="AQ188" s="3"/>
      <c r="AR188" s="3"/>
    </row>
    <row r="189" spans="43:44" ht="22.5" customHeight="1">
      <c r="AQ189" s="3"/>
      <c r="AR189" s="3"/>
    </row>
    <row r="190" spans="43:44" ht="22.5" customHeight="1">
      <c r="AQ190" s="3"/>
      <c r="AR190" s="3"/>
    </row>
    <row r="191" spans="43:44" ht="22.5" customHeight="1">
      <c r="AQ191" s="3"/>
      <c r="AR191" s="3"/>
    </row>
    <row r="192" spans="43:44" ht="22.5" customHeight="1">
      <c r="AQ192" s="3"/>
      <c r="AR192" s="3"/>
    </row>
    <row r="193" spans="43:44" ht="22.5" customHeight="1">
      <c r="AQ193" s="3"/>
      <c r="AR193" s="3"/>
    </row>
    <row r="194" spans="43:44" ht="22.5" customHeight="1">
      <c r="AQ194" s="3"/>
      <c r="AR194" s="3"/>
    </row>
    <row r="195" spans="43:44" ht="22.5" customHeight="1">
      <c r="AQ195" s="3"/>
      <c r="AR195" s="3"/>
    </row>
    <row r="196" spans="43:44" ht="22.5" customHeight="1">
      <c r="AQ196" s="3"/>
      <c r="AR196" s="3"/>
    </row>
    <row r="197" spans="43:44" ht="22.5" customHeight="1">
      <c r="AQ197" s="3"/>
      <c r="AR197" s="3"/>
    </row>
    <row r="198" spans="43:44" ht="22.5" customHeight="1">
      <c r="AQ198" s="3"/>
      <c r="AR198" s="3"/>
    </row>
    <row r="199" spans="43:44" ht="22.5" customHeight="1">
      <c r="AQ199" s="3"/>
      <c r="AR199" s="3"/>
    </row>
    <row r="200" spans="43:44" ht="22.5" customHeight="1">
      <c r="AQ200" s="3"/>
      <c r="AR200" s="3"/>
    </row>
    <row r="201" spans="43:44" ht="22.5" customHeight="1">
      <c r="AQ201" s="3"/>
      <c r="AR201" s="3"/>
    </row>
    <row r="202" spans="43:44" ht="22.5" customHeight="1">
      <c r="AQ202" s="3"/>
      <c r="AR202" s="3"/>
    </row>
    <row r="203" spans="43:44" ht="22.5" customHeight="1">
      <c r="AQ203" s="3"/>
      <c r="AR203" s="3"/>
    </row>
    <row r="204" spans="43:44" ht="22.5" customHeight="1">
      <c r="AQ204" s="3"/>
      <c r="AR204" s="3"/>
    </row>
    <row r="205" spans="43:44" ht="22.5" customHeight="1">
      <c r="AQ205" s="3"/>
      <c r="AR205" s="3"/>
    </row>
    <row r="206" spans="43:44" ht="22.5" customHeight="1">
      <c r="AQ206" s="3"/>
      <c r="AR206" s="3"/>
    </row>
    <row r="207" spans="43:44" ht="22.5" customHeight="1">
      <c r="AQ207" s="3"/>
      <c r="AR207" s="3"/>
    </row>
    <row r="208" spans="43:44" ht="22.5" customHeight="1">
      <c r="AQ208" s="3"/>
      <c r="AR208" s="3"/>
    </row>
    <row r="209" spans="43:44" ht="22.5" customHeight="1">
      <c r="AQ209" s="3"/>
      <c r="AR209" s="3"/>
    </row>
    <row r="210" spans="43:44" ht="22.5" customHeight="1">
      <c r="AQ210" s="3"/>
      <c r="AR210" s="3"/>
    </row>
    <row r="211" spans="43:44" ht="22.5" customHeight="1">
      <c r="AQ211" s="3"/>
      <c r="AR211" s="3"/>
    </row>
    <row r="212" spans="43:44" ht="22.5" customHeight="1">
      <c r="AQ212" s="3"/>
      <c r="AR212" s="3"/>
    </row>
    <row r="213" spans="43:44" ht="22.5" customHeight="1">
      <c r="AQ213" s="3"/>
      <c r="AR213" s="3"/>
    </row>
    <row r="214" spans="43:44" ht="22.5" customHeight="1">
      <c r="AQ214" s="3"/>
    </row>
    <row r="215" spans="43:44" ht="22.5" customHeight="1">
      <c r="AQ215" s="3"/>
    </row>
    <row r="216" spans="43:44" ht="22.5" customHeight="1">
      <c r="AQ216" s="3"/>
    </row>
    <row r="217" spans="43:44" ht="22.5" customHeight="1">
      <c r="AQ217" s="3"/>
    </row>
    <row r="218" spans="43:44" ht="22.5" customHeight="1">
      <c r="AQ218" s="3"/>
    </row>
    <row r="219" spans="43:44" ht="22.5" customHeight="1">
      <c r="AQ219" s="3"/>
    </row>
    <row r="220" spans="43:44" ht="22.5" customHeight="1">
      <c r="AQ220" s="3"/>
    </row>
  </sheetData>
  <sheetProtection sheet="1" objects="1" scenarios="1"/>
  <mergeCells count="156">
    <mergeCell ref="A1:R1"/>
    <mergeCell ref="A4:F4"/>
    <mergeCell ref="G4:H4"/>
    <mergeCell ref="I4:Q4"/>
    <mergeCell ref="R4:S4"/>
    <mergeCell ref="E5:F5"/>
    <mergeCell ref="G5:H5"/>
    <mergeCell ref="I5:Q5"/>
    <mergeCell ref="E6:F6"/>
    <mergeCell ref="G6:H6"/>
    <mergeCell ref="I6:Q6"/>
    <mergeCell ref="E7:F7"/>
    <mergeCell ref="G7:H7"/>
    <mergeCell ref="E8:F8"/>
    <mergeCell ref="G8:H8"/>
    <mergeCell ref="E9:F9"/>
    <mergeCell ref="G9:H9"/>
    <mergeCell ref="E10:F10"/>
    <mergeCell ref="G10:H10"/>
    <mergeCell ref="E11:F11"/>
    <mergeCell ref="G11:H11"/>
    <mergeCell ref="AF11:AG11"/>
    <mergeCell ref="E12:F12"/>
    <mergeCell ref="G12:H12"/>
    <mergeCell ref="AF12:AG12"/>
    <mergeCell ref="E13:F13"/>
    <mergeCell ref="G13:H13"/>
    <mergeCell ref="AF13:AG13"/>
    <mergeCell ref="E14:F14"/>
    <mergeCell ref="G14:H14"/>
    <mergeCell ref="AF14:AG14"/>
    <mergeCell ref="E15:F15"/>
    <mergeCell ref="G15:H15"/>
    <mergeCell ref="AF15:AG15"/>
    <mergeCell ref="E16:F16"/>
    <mergeCell ref="G16:H16"/>
    <mergeCell ref="AF16:AG16"/>
    <mergeCell ref="E17:F17"/>
    <mergeCell ref="G17:H17"/>
    <mergeCell ref="AF17:AG17"/>
    <mergeCell ref="E18:F18"/>
    <mergeCell ref="G18:H18"/>
    <mergeCell ref="AF18:AG18"/>
    <mergeCell ref="E19:F19"/>
    <mergeCell ref="G19:H19"/>
    <mergeCell ref="E20:F20"/>
    <mergeCell ref="G20:H20"/>
    <mergeCell ref="E21:F21"/>
    <mergeCell ref="G21:H21"/>
    <mergeCell ref="E22:F22"/>
    <mergeCell ref="G22:H22"/>
    <mergeCell ref="AF22:AG22"/>
    <mergeCell ref="E23:F23"/>
    <mergeCell ref="G23:H23"/>
    <mergeCell ref="AF23:AG23"/>
    <mergeCell ref="A24:D24"/>
    <mergeCell ref="E24:F24"/>
    <mergeCell ref="AF24:AG24"/>
    <mergeCell ref="E25:F25"/>
    <mergeCell ref="AS25:AT25"/>
    <mergeCell ref="E26:F26"/>
    <mergeCell ref="AF26:AI26"/>
    <mergeCell ref="AK26:AM26"/>
    <mergeCell ref="E27:F27"/>
    <mergeCell ref="G27:H27"/>
    <mergeCell ref="I27:Q27"/>
    <mergeCell ref="AF27:AI27"/>
    <mergeCell ref="E28:F28"/>
    <mergeCell ref="I28:Q28"/>
    <mergeCell ref="E29:F29"/>
    <mergeCell ref="G29:H29"/>
    <mergeCell ref="I29:Q29"/>
    <mergeCell ref="A32:F32"/>
    <mergeCell ref="G32:H32"/>
    <mergeCell ref="I32:K32"/>
    <mergeCell ref="L32:R32"/>
    <mergeCell ref="E33:F33"/>
    <mergeCell ref="G33:H33"/>
    <mergeCell ref="E34:F34"/>
    <mergeCell ref="G34:H34"/>
    <mergeCell ref="E35:F35"/>
    <mergeCell ref="G35:H35"/>
    <mergeCell ref="I35:K35"/>
    <mergeCell ref="L35:R35"/>
    <mergeCell ref="A38:E38"/>
    <mergeCell ref="F38:R38"/>
    <mergeCell ref="A39:E39"/>
    <mergeCell ref="F39:R39"/>
    <mergeCell ref="A40:E40"/>
    <mergeCell ref="F40:R40"/>
    <mergeCell ref="A41:E41"/>
    <mergeCell ref="F41:R41"/>
    <mergeCell ref="AK41:AO41"/>
    <mergeCell ref="AT41:AU41"/>
    <mergeCell ref="A42:E42"/>
    <mergeCell ref="F42:R42"/>
    <mergeCell ref="A44:D44"/>
    <mergeCell ref="E44:F44"/>
    <mergeCell ref="I44:M44"/>
    <mergeCell ref="R44:S44"/>
    <mergeCell ref="A5:D6"/>
    <mergeCell ref="R5:S6"/>
    <mergeCell ref="I7:Q11"/>
    <mergeCell ref="I12:Q13"/>
    <mergeCell ref="A14:D17"/>
    <mergeCell ref="I14:Q17"/>
    <mergeCell ref="R14:S17"/>
    <mergeCell ref="A18:D23"/>
    <mergeCell ref="I18:Q23"/>
    <mergeCell ref="R18:S23"/>
    <mergeCell ref="I24:Q26"/>
    <mergeCell ref="R24:S29"/>
    <mergeCell ref="A25:D26"/>
    <mergeCell ref="AJ26:AJ27"/>
    <mergeCell ref="AN26:AN27"/>
    <mergeCell ref="AO26:AO27"/>
    <mergeCell ref="AP26:AP27"/>
    <mergeCell ref="AR26:AR27"/>
    <mergeCell ref="AS26:AS27"/>
    <mergeCell ref="A27:D29"/>
    <mergeCell ref="AF28:AI30"/>
    <mergeCell ref="AF31:AI33"/>
    <mergeCell ref="A33:D35"/>
    <mergeCell ref="I33:K34"/>
    <mergeCell ref="L33:R34"/>
    <mergeCell ref="AF41:AF43"/>
    <mergeCell ref="AG41:AH43"/>
    <mergeCell ref="AI41:AI43"/>
    <mergeCell ref="AJ41:AJ43"/>
    <mergeCell ref="AQ41:AQ43"/>
    <mergeCell ref="AR41:AR43"/>
    <mergeCell ref="U42:U43"/>
    <mergeCell ref="V42:V43"/>
    <mergeCell ref="W42:W43"/>
    <mergeCell ref="X42:X43"/>
    <mergeCell ref="AN42:AN43"/>
    <mergeCell ref="AO42:AO43"/>
    <mergeCell ref="AP42:AP43"/>
    <mergeCell ref="AT42:AT43"/>
    <mergeCell ref="AU42:AU43"/>
    <mergeCell ref="G44:G46"/>
    <mergeCell ref="H44:H46"/>
    <mergeCell ref="O44:O46"/>
    <mergeCell ref="P44:P46"/>
    <mergeCell ref="A45:A46"/>
    <mergeCell ref="B45:B46"/>
    <mergeCell ref="C45:C46"/>
    <mergeCell ref="D45:D46"/>
    <mergeCell ref="E45:F46"/>
    <mergeCell ref="L45:L46"/>
    <mergeCell ref="M45:M46"/>
    <mergeCell ref="N45:N46"/>
    <mergeCell ref="R45:R46"/>
    <mergeCell ref="S45:S46"/>
    <mergeCell ref="A7:D13"/>
    <mergeCell ref="R7:S13"/>
  </mergeCells>
  <phoneticPr fontId="2" type="Hiragana"/>
  <dataValidations count="7">
    <dataValidation type="list" allowBlank="1" showDropDown="0" showInputMessage="1" showErrorMessage="1" sqref="G5:H5">
      <formula1>$AR$4:$AR$11</formula1>
    </dataValidation>
    <dataValidation type="list" allowBlank="1" showDropDown="0" showInputMessage="1" showErrorMessage="1" sqref="I49:J49 I47:I48 I52:I53 I54:J54 E47:E146">
      <formula1>"1,2"</formula1>
    </dataValidation>
    <dataValidation type="list" allowBlank="1" showDropDown="0" showInputMessage="1" showErrorMessage="1" sqref="J47:J48 K47:K146 I50:J51 J52:J53 I55:J146">
      <formula1>"1"</formula1>
    </dataValidation>
    <dataValidation operator="greaterThan" allowBlank="1" showDropDown="0" showInputMessage="1" showErrorMessage="1" sqref="A47:B87 B88:B146"/>
    <dataValidation type="list" allowBlank="1" showDropDown="0" showInputMessage="1" showErrorMessage="1" sqref="G20:H20">
      <formula1>"普通,総合,当座"</formula1>
    </dataValidation>
    <dataValidation type="list" allowBlank="1" showDropDown="0" showInputMessage="1" showErrorMessage="1" sqref="G27:H27">
      <formula1>"有,無"</formula1>
    </dataValidation>
    <dataValidation type="list" allowBlank="1" showDropDown="0" showInputMessage="1" showErrorMessage="1" sqref="G6:H6">
      <formula1>$V$3:$V$10</formula1>
    </dataValidation>
  </dataValidations>
  <printOptions horizontalCentered="1"/>
  <pageMargins left="0.7" right="0.7" top="0.75" bottom="0.75" header="0.3" footer="0.3"/>
  <pageSetup paperSize="9" scale="80" fitToWidth="1" fitToHeight="1" orientation="landscape" usePrinterDefaults="1" r:id="rId1"/>
  <rowBreaks count="1" manualBreakCount="1">
    <brk id="29"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AN175"/>
  <sheetViews>
    <sheetView view="pageBreakPreview" zoomScaleSheetLayoutView="100" workbookViewId="0">
      <selection activeCell="V12" sqref="V12:X12"/>
    </sheetView>
  </sheetViews>
  <sheetFormatPr defaultColWidth="3.75" defaultRowHeight="22.5" customHeight="1"/>
  <cols>
    <col min="1" max="1" width="3.75" style="227"/>
    <col min="2" max="2" width="5.625" style="227" customWidth="1"/>
    <col min="3" max="19" width="3.75" style="227"/>
    <col min="20" max="20" width="5" style="227" customWidth="1"/>
    <col min="21" max="32" width="3.75" style="227"/>
    <col min="33" max="33" width="3.375" style="227" customWidth="1"/>
    <col min="34" max="34" width="3.25" style="227" customWidth="1"/>
    <col min="35" max="16384" width="3.75" style="227"/>
  </cols>
  <sheetData>
    <row r="1" spans="1:40" ht="14.25">
      <c r="A1" s="227" t="s">
        <v>1</v>
      </c>
    </row>
    <row r="2" spans="1:40" ht="18" customHeight="1">
      <c r="A2" s="229" t="s">
        <v>3</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row>
    <row r="3" spans="1:40" ht="5.25" customHeight="1">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row>
    <row r="4" spans="1:40" ht="5.25" customHeight="1">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row>
    <row r="5" spans="1:40" ht="18" customHeight="1">
      <c r="P5" s="353"/>
      <c r="R5" s="353"/>
      <c r="S5" s="353"/>
      <c r="T5" s="353"/>
      <c r="U5" s="353"/>
      <c r="V5" s="353"/>
      <c r="W5" s="353"/>
      <c r="X5" s="353"/>
      <c r="Y5" s="353"/>
      <c r="Z5" s="353"/>
      <c r="AA5" s="353" t="s">
        <v>51</v>
      </c>
      <c r="AB5" s="353"/>
      <c r="AC5" s="228"/>
      <c r="AD5" s="228" t="s">
        <v>56</v>
      </c>
      <c r="AE5" s="228"/>
      <c r="AF5" s="228" t="s">
        <v>42</v>
      </c>
      <c r="AG5" s="228"/>
      <c r="AH5" s="228" t="s">
        <v>59</v>
      </c>
    </row>
    <row r="6" spans="1:40" ht="18" customHeight="1">
      <c r="B6" s="258" t="str">
        <f>IF(入力フォーム!G5="","",入力フォーム!G5)</f>
        <v/>
      </c>
      <c r="C6" s="258"/>
      <c r="D6" s="258"/>
      <c r="E6" s="258"/>
      <c r="F6" s="258"/>
      <c r="G6" s="258"/>
      <c r="H6" s="258"/>
      <c r="I6" s="258"/>
    </row>
    <row r="7" spans="1:40" ht="14.25">
      <c r="B7" s="258" t="str">
        <f>IF(入力フォーム!G6=0,"",入力フォーム!G6)</f>
        <v/>
      </c>
      <c r="C7" s="258"/>
      <c r="D7" s="258"/>
      <c r="E7" s="258"/>
      <c r="F7" s="258"/>
      <c r="G7" s="258"/>
      <c r="H7" s="258"/>
      <c r="I7" s="227" t="s">
        <v>2</v>
      </c>
    </row>
    <row r="8" spans="1:40" ht="5.25" customHeight="1"/>
    <row r="9" spans="1:40" ht="18" customHeight="1">
      <c r="Q9" s="41" t="s">
        <v>29</v>
      </c>
      <c r="R9" s="41"/>
      <c r="S9" s="253" t="s">
        <v>32</v>
      </c>
      <c r="T9" s="253"/>
      <c r="U9" s="253"/>
      <c r="V9" s="258" t="str">
        <f>IF(入力フォーム!G7="","",入力フォーム!G7)</f>
        <v/>
      </c>
      <c r="W9" s="258"/>
      <c r="X9" s="258"/>
      <c r="Y9" s="258"/>
      <c r="Z9" s="258"/>
      <c r="AA9" s="258"/>
      <c r="AB9" s="258"/>
      <c r="AC9" s="258"/>
      <c r="AD9" s="258"/>
      <c r="AE9" s="258"/>
      <c r="AF9" s="258"/>
      <c r="AG9" s="258"/>
      <c r="AH9" s="258"/>
    </row>
    <row r="10" spans="1:40" ht="18" customHeight="1">
      <c r="Q10" s="41"/>
      <c r="R10" s="41"/>
      <c r="S10" s="253" t="s">
        <v>52</v>
      </c>
      <c r="T10" s="253"/>
      <c r="U10" s="253"/>
      <c r="V10" s="258" t="str">
        <f>IF(入力フォーム!G8="","",入力フォーム!G8)</f>
        <v/>
      </c>
      <c r="W10" s="258"/>
      <c r="X10" s="258"/>
      <c r="Y10" s="258"/>
      <c r="Z10" s="258"/>
      <c r="AA10" s="258"/>
      <c r="AB10" s="258"/>
      <c r="AC10" s="258"/>
      <c r="AD10" s="258"/>
      <c r="AE10" s="258"/>
      <c r="AF10" s="258"/>
      <c r="AG10" s="258"/>
      <c r="AH10" s="258"/>
    </row>
    <row r="11" spans="1:40" ht="18" customHeight="1">
      <c r="Q11" s="41"/>
      <c r="R11" s="41"/>
      <c r="S11" s="253" t="s">
        <v>53</v>
      </c>
      <c r="T11" s="253"/>
      <c r="U11" s="253"/>
      <c r="V11" s="258" t="str">
        <f>IF(入力フォーム!G9="","",入力フォーム!G9)</f>
        <v/>
      </c>
      <c r="W11" s="258"/>
      <c r="X11" s="258"/>
      <c r="Y11" s="258"/>
      <c r="Z11" s="258"/>
      <c r="AA11" s="258"/>
      <c r="AB11" s="258"/>
      <c r="AC11" s="258"/>
      <c r="AD11" s="258"/>
      <c r="AE11" s="258"/>
      <c r="AF11" s="258"/>
      <c r="AG11" s="258"/>
      <c r="AH11" s="258"/>
    </row>
    <row r="12" spans="1:40" ht="30" customHeight="1">
      <c r="Q12" s="41"/>
      <c r="R12" s="41"/>
      <c r="S12" s="391" t="s">
        <v>35</v>
      </c>
      <c r="T12" s="391"/>
      <c r="U12" s="391"/>
      <c r="V12" s="258" t="str">
        <f>IF(入力フォーム!G10="","",入力フォーム!G10)</f>
        <v/>
      </c>
      <c r="W12" s="258"/>
      <c r="X12" s="258"/>
      <c r="Y12" s="258" t="str">
        <f>IF(入力フォーム!G11="","",入力フォーム!G11)</f>
        <v/>
      </c>
      <c r="Z12" s="258"/>
      <c r="AA12" s="258"/>
      <c r="AB12" s="258"/>
      <c r="AC12" s="258"/>
      <c r="AD12" s="258"/>
      <c r="AE12" s="258"/>
      <c r="AF12" s="258"/>
      <c r="AG12" s="258"/>
      <c r="AH12" s="258"/>
    </row>
    <row r="13" spans="1:40" ht="18" customHeight="1">
      <c r="Q13" s="41"/>
      <c r="R13" s="41"/>
      <c r="S13" s="253" t="s">
        <v>55</v>
      </c>
      <c r="T13" s="253"/>
      <c r="U13" s="41" t="s">
        <v>31</v>
      </c>
      <c r="V13" s="41"/>
      <c r="W13" s="258" t="str">
        <f>IF(入力フォーム!G12="","",入力フォーム!G12)</f>
        <v/>
      </c>
      <c r="X13" s="258"/>
      <c r="Y13" s="258"/>
      <c r="Z13" s="258"/>
      <c r="AA13" s="258"/>
      <c r="AB13" s="258"/>
      <c r="AC13" s="258"/>
      <c r="AD13" s="258"/>
      <c r="AE13" s="258"/>
      <c r="AF13" s="258"/>
      <c r="AG13" s="258"/>
      <c r="AH13" s="258"/>
    </row>
    <row r="14" spans="1:40" ht="18" customHeight="1">
      <c r="Q14" s="41"/>
      <c r="R14" s="41"/>
      <c r="S14" s="253"/>
      <c r="T14" s="253"/>
      <c r="U14" s="41" t="s">
        <v>58</v>
      </c>
      <c r="V14" s="41"/>
      <c r="W14" s="258" t="str">
        <f>IF(入力フォーム!G13="","",入力フォーム!G13)</f>
        <v/>
      </c>
      <c r="X14" s="258"/>
      <c r="Y14" s="258"/>
      <c r="Z14" s="258"/>
      <c r="AA14" s="258"/>
      <c r="AB14" s="258"/>
      <c r="AC14" s="258"/>
      <c r="AD14" s="258"/>
      <c r="AE14" s="258"/>
      <c r="AF14" s="258"/>
      <c r="AG14" s="258"/>
      <c r="AH14" s="258"/>
      <c r="AK14" s="228"/>
      <c r="AL14" s="228"/>
      <c r="AM14" s="228"/>
      <c r="AN14" s="228"/>
    </row>
    <row r="15" spans="1:40" ht="5.25" customHeight="1">
      <c r="L15" s="228"/>
      <c r="M15" s="228"/>
      <c r="N15" s="228"/>
      <c r="O15" s="228"/>
    </row>
    <row r="16" spans="1:40" ht="15" customHeight="1">
      <c r="A16" s="231" t="s">
        <v>153</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row>
    <row r="17" spans="1:34" ht="15" customHeight="1">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row>
    <row r="18" spans="1:34" ht="15"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row>
    <row r="19" spans="1:34" ht="16.5" customHeight="1">
      <c r="A19" s="227" t="s">
        <v>93</v>
      </c>
    </row>
    <row r="20" spans="1:34" ht="15" customHeight="1">
      <c r="A20" s="232" t="s">
        <v>127</v>
      </c>
      <c r="B20" s="259"/>
      <c r="C20" s="259"/>
      <c r="D20" s="284"/>
      <c r="E20" s="295" t="s">
        <v>188</v>
      </c>
      <c r="F20" s="259"/>
      <c r="G20" s="259"/>
      <c r="H20" s="259"/>
      <c r="I20" s="232" t="s">
        <v>47</v>
      </c>
      <c r="J20" s="337"/>
      <c r="K20" s="295" t="s">
        <v>24</v>
      </c>
      <c r="L20" s="259"/>
      <c r="M20" s="363" t="s">
        <v>203</v>
      </c>
      <c r="N20" s="284"/>
      <c r="O20" s="363" t="s">
        <v>230</v>
      </c>
      <c r="P20" s="259"/>
      <c r="Q20" s="363" t="s">
        <v>231</v>
      </c>
      <c r="R20" s="383"/>
      <c r="S20" s="392" t="s">
        <v>226</v>
      </c>
      <c r="T20" s="396"/>
      <c r="U20" s="363" t="s">
        <v>230</v>
      </c>
      <c r="V20" s="383"/>
      <c r="W20" s="406" t="s">
        <v>232</v>
      </c>
      <c r="X20" s="284"/>
      <c r="Y20" s="363" t="s">
        <v>233</v>
      </c>
      <c r="Z20" s="417"/>
      <c r="AA20" s="417"/>
      <c r="AB20" s="417"/>
      <c r="AC20" s="417"/>
      <c r="AD20" s="439"/>
      <c r="AE20" s="450"/>
      <c r="AF20" s="450"/>
      <c r="AG20" s="450"/>
      <c r="AH20" s="450"/>
    </row>
    <row r="21" spans="1:34" ht="15" customHeight="1">
      <c r="A21" s="233"/>
      <c r="B21" s="260"/>
      <c r="C21" s="260"/>
      <c r="D21" s="285"/>
      <c r="E21" s="296"/>
      <c r="F21" s="260"/>
      <c r="G21" s="260"/>
      <c r="H21" s="260"/>
      <c r="I21" s="330"/>
      <c r="J21" s="338"/>
      <c r="K21" s="296"/>
      <c r="L21" s="260"/>
      <c r="M21" s="296"/>
      <c r="N21" s="285"/>
      <c r="O21" s="296"/>
      <c r="P21" s="260"/>
      <c r="Q21" s="296"/>
      <c r="R21" s="384"/>
      <c r="S21" s="393"/>
      <c r="T21" s="397"/>
      <c r="U21" s="296"/>
      <c r="V21" s="384"/>
      <c r="W21" s="233"/>
      <c r="X21" s="285"/>
      <c r="Y21" s="411"/>
      <c r="Z21" s="418"/>
      <c r="AA21" s="418"/>
      <c r="AB21" s="433" t="s">
        <v>234</v>
      </c>
      <c r="AC21" s="435"/>
      <c r="AD21" s="440"/>
      <c r="AE21" s="450"/>
      <c r="AF21" s="450"/>
      <c r="AG21" s="450"/>
      <c r="AH21" s="450"/>
    </row>
    <row r="22" spans="1:34" s="228" customFormat="1" ht="16.5" customHeight="1">
      <c r="A22" s="234"/>
      <c r="B22" s="261"/>
      <c r="C22" s="261"/>
      <c r="D22" s="286"/>
      <c r="E22" s="297"/>
      <c r="F22" s="261"/>
      <c r="G22" s="261"/>
      <c r="H22" s="261"/>
      <c r="I22" s="331">
        <f>入力フォーム!G24</f>
        <v>442</v>
      </c>
      <c r="J22" s="339"/>
      <c r="K22" s="339">
        <f>入力フォーム!G25</f>
        <v>300</v>
      </c>
      <c r="L22" s="339"/>
      <c r="M22" s="339">
        <f>入力フォーム!G26</f>
        <v>300</v>
      </c>
      <c r="N22" s="339"/>
      <c r="O22" s="297"/>
      <c r="P22" s="261"/>
      <c r="Q22" s="297"/>
      <c r="R22" s="385"/>
      <c r="S22" s="394" t="s">
        <v>229</v>
      </c>
      <c r="T22" s="398"/>
      <c r="U22" s="297"/>
      <c r="V22" s="385"/>
      <c r="W22" s="234"/>
      <c r="X22" s="286"/>
      <c r="Y22" s="412"/>
      <c r="Z22" s="419"/>
      <c r="AA22" s="419"/>
      <c r="AB22" s="434"/>
      <c r="AC22" s="436"/>
      <c r="AD22" s="441"/>
      <c r="AE22" s="450"/>
      <c r="AF22" s="450"/>
      <c r="AG22" s="450"/>
      <c r="AH22" s="450"/>
    </row>
    <row r="23" spans="1:34" ht="15" customHeight="1">
      <c r="A23" s="235" t="s">
        <v>90</v>
      </c>
      <c r="B23" s="262"/>
      <c r="C23" s="262"/>
      <c r="D23" s="262"/>
      <c r="E23" s="298" t="str">
        <f>IF(入力フォーム!AH12="","",入力フォーム!AJ28)</f>
        <v/>
      </c>
      <c r="F23" s="298"/>
      <c r="G23" s="298"/>
      <c r="H23" s="324"/>
      <c r="I23" s="332">
        <f>入力フォーム!AK28</f>
        <v>0</v>
      </c>
      <c r="J23" s="340"/>
      <c r="K23" s="344">
        <f>入力フォーム!AL28</f>
        <v>0</v>
      </c>
      <c r="L23" s="340"/>
      <c r="M23" s="344">
        <f>入力フォーム!AM28</f>
        <v>0</v>
      </c>
      <c r="N23" s="340"/>
      <c r="O23" s="365">
        <f>入力フォーム!AN28</f>
        <v>0</v>
      </c>
      <c r="P23" s="370"/>
      <c r="Q23" s="365">
        <f>入力フォーム!AO28</f>
        <v>0</v>
      </c>
      <c r="R23" s="386"/>
      <c r="S23" s="332" t="str">
        <f>IF(入力フォーム!$G$27="無","無",IF(AND(I23=0,K23=0,M23=0),"無",IF(入力フォーム!AP28="後","有","無")))</f>
        <v>無</v>
      </c>
      <c r="T23" s="340"/>
      <c r="U23" s="399">
        <f>入力フォーム!AQ28</f>
        <v>0</v>
      </c>
      <c r="V23" s="386"/>
      <c r="W23" s="407">
        <f>入力フォーム!AR28</f>
        <v>0</v>
      </c>
      <c r="X23" s="370"/>
      <c r="Y23" s="413">
        <f>IF(入力フォーム!AP28="",0,IF(入力フォーム!AP28="後",入力フォーム!AS28,入力フォーム!AO28))</f>
        <v>0</v>
      </c>
      <c r="Z23" s="420"/>
      <c r="AA23" s="425"/>
      <c r="AB23" s="413">
        <f>IF(入力フォーム!AP28="",0,IF(入力フォーム!AP28="後",入力フォーム!AT28,0))</f>
        <v>0</v>
      </c>
      <c r="AC23" s="420"/>
      <c r="AD23" s="442"/>
      <c r="AE23" s="374"/>
      <c r="AF23" s="374"/>
      <c r="AG23" s="374"/>
      <c r="AH23" s="374"/>
    </row>
    <row r="24" spans="1:34" ht="15" customHeight="1">
      <c r="A24" s="236"/>
      <c r="B24" s="263"/>
      <c r="C24" s="263"/>
      <c r="D24" s="263"/>
      <c r="E24" s="299" t="str">
        <f>IF(入力フォーム!AH13="","",入力フォーム!AJ29)</f>
        <v/>
      </c>
      <c r="F24" s="299"/>
      <c r="G24" s="299"/>
      <c r="H24" s="325"/>
      <c r="I24" s="332">
        <f>入力フォーム!AK29</f>
        <v>0</v>
      </c>
      <c r="J24" s="340"/>
      <c r="K24" s="344">
        <f>入力フォーム!AL29</f>
        <v>0</v>
      </c>
      <c r="L24" s="340"/>
      <c r="M24" s="344">
        <f>入力フォーム!AM29</f>
        <v>0</v>
      </c>
      <c r="N24" s="340"/>
      <c r="O24" s="365">
        <f>入力フォーム!AN29</f>
        <v>0</v>
      </c>
      <c r="P24" s="370"/>
      <c r="Q24" s="365">
        <f>入力フォーム!AO29</f>
        <v>0</v>
      </c>
      <c r="R24" s="386"/>
      <c r="S24" s="332" t="str">
        <f>IF(入力フォーム!$G$27="無","無",IF(AND(I24=0,K24=0,M24=0),"無",IF(入力フォーム!AP29="後","有","無")))</f>
        <v>無</v>
      </c>
      <c r="T24" s="340"/>
      <c r="U24" s="399">
        <f>入力フォーム!AQ29</f>
        <v>0</v>
      </c>
      <c r="V24" s="386"/>
      <c r="W24" s="407">
        <f>入力フォーム!AR29</f>
        <v>0</v>
      </c>
      <c r="X24" s="370"/>
      <c r="Y24" s="413">
        <f>IF(入力フォーム!AP29="",0,IF(入力フォーム!AP29="後",入力フォーム!AS29,入力フォーム!AO29))</f>
        <v>0</v>
      </c>
      <c r="Z24" s="420"/>
      <c r="AA24" s="425"/>
      <c r="AB24" s="413">
        <f>IF(入力フォーム!AP29="",0,IF(入力フォーム!AP29="後",入力フォーム!AT29,0))</f>
        <v>0</v>
      </c>
      <c r="AC24" s="420"/>
      <c r="AD24" s="442"/>
      <c r="AE24" s="374"/>
      <c r="AF24" s="374"/>
      <c r="AG24" s="374"/>
      <c r="AH24" s="374"/>
    </row>
    <row r="25" spans="1:34" ht="15" customHeight="1">
      <c r="A25" s="237"/>
      <c r="B25" s="264"/>
      <c r="C25" s="264"/>
      <c r="D25" s="264"/>
      <c r="E25" s="300" t="str">
        <f>IF(入力フォーム!AH14="","",入力フォーム!AJ30)</f>
        <v/>
      </c>
      <c r="F25" s="300"/>
      <c r="G25" s="300"/>
      <c r="H25" s="326"/>
      <c r="I25" s="333">
        <f>入力フォーム!AK30</f>
        <v>0</v>
      </c>
      <c r="J25" s="341"/>
      <c r="K25" s="345">
        <f>入力フォーム!AL30</f>
        <v>0</v>
      </c>
      <c r="L25" s="341"/>
      <c r="M25" s="345">
        <f>入力フォーム!AM30</f>
        <v>0</v>
      </c>
      <c r="N25" s="341"/>
      <c r="O25" s="366">
        <f>入力フォーム!AN30</f>
        <v>0</v>
      </c>
      <c r="P25" s="371"/>
      <c r="Q25" s="366">
        <f>入力フォーム!AO30</f>
        <v>0</v>
      </c>
      <c r="R25" s="387"/>
      <c r="S25" s="333" t="str">
        <f>IF(入力フォーム!$G$27="無","無",IF(AND(I25=0,K25=0,M25=0),"無",IF(入力フォーム!AP30="後","有","無")))</f>
        <v>無</v>
      </c>
      <c r="T25" s="341"/>
      <c r="U25" s="400">
        <f>入力フォーム!AQ30</f>
        <v>0</v>
      </c>
      <c r="V25" s="387"/>
      <c r="W25" s="408">
        <f>入力フォーム!AR30</f>
        <v>0</v>
      </c>
      <c r="X25" s="371"/>
      <c r="Y25" s="414">
        <f>IF(入力フォーム!AP30="",0,IF(入力フォーム!AP30="後",入力フォーム!AS30,入力フォーム!AO30))</f>
        <v>0</v>
      </c>
      <c r="Z25" s="421"/>
      <c r="AA25" s="426"/>
      <c r="AB25" s="414">
        <f>IF(入力フォーム!AP30="",0,IF(入力フォーム!AP30="後",入力フォーム!AT30,0))</f>
        <v>0</v>
      </c>
      <c r="AC25" s="421"/>
      <c r="AD25" s="443"/>
      <c r="AE25" s="374"/>
      <c r="AF25" s="374"/>
      <c r="AG25" s="374"/>
      <c r="AH25" s="374"/>
    </row>
    <row r="26" spans="1:34" ht="15" customHeight="1">
      <c r="A26" s="238" t="s">
        <v>154</v>
      </c>
      <c r="B26" s="240"/>
      <c r="C26" s="240"/>
      <c r="D26" s="240"/>
      <c r="E26" s="301" t="str">
        <f>IF(入力フォーム!AH16="","",入力フォーム!AJ31)</f>
        <v/>
      </c>
      <c r="F26" s="301"/>
      <c r="G26" s="301"/>
      <c r="H26" s="327"/>
      <c r="I26" s="334">
        <f>入力フォーム!AK31</f>
        <v>0</v>
      </c>
      <c r="J26" s="342"/>
      <c r="K26" s="346">
        <f>入力フォーム!AL31</f>
        <v>0</v>
      </c>
      <c r="L26" s="342"/>
      <c r="M26" s="346">
        <f>入力フォーム!AM31</f>
        <v>0</v>
      </c>
      <c r="N26" s="342"/>
      <c r="O26" s="367">
        <f>入力フォーム!AN31</f>
        <v>0</v>
      </c>
      <c r="P26" s="372"/>
      <c r="Q26" s="367">
        <f>入力フォーム!AO31</f>
        <v>0</v>
      </c>
      <c r="R26" s="388"/>
      <c r="S26" s="334" t="str">
        <f>IF(入力フォーム!$G$27="無","無",IF(AND(I26=0,K26=0,M26=0),"無",IF(入力フォーム!AP31="後","有","無")))</f>
        <v>無</v>
      </c>
      <c r="T26" s="342"/>
      <c r="U26" s="401">
        <f>入力フォーム!AQ31</f>
        <v>0</v>
      </c>
      <c r="V26" s="388"/>
      <c r="W26" s="409">
        <f>入力フォーム!AR31</f>
        <v>0</v>
      </c>
      <c r="X26" s="372"/>
      <c r="Y26" s="415">
        <f>IF(入力フォーム!AP31="",0,IF(入力フォーム!AP31="後",入力フォーム!AS31,入力フォーム!AO31))</f>
        <v>0</v>
      </c>
      <c r="Z26" s="422"/>
      <c r="AA26" s="427"/>
      <c r="AB26" s="415">
        <f>IF(入力フォーム!AP31="",0,IF(入力フォーム!AP31="後",入力フォーム!AT31,0))</f>
        <v>0</v>
      </c>
      <c r="AC26" s="422"/>
      <c r="AD26" s="444"/>
      <c r="AE26" s="374"/>
      <c r="AF26" s="374"/>
      <c r="AG26" s="374"/>
      <c r="AH26" s="374"/>
    </row>
    <row r="27" spans="1:34" ht="15" customHeight="1">
      <c r="A27" s="238"/>
      <c r="B27" s="240"/>
      <c r="C27" s="240"/>
      <c r="D27" s="240"/>
      <c r="E27" s="298" t="str">
        <f>IF(入力フォーム!AH17="","",入力フォーム!AJ32)</f>
        <v/>
      </c>
      <c r="F27" s="298"/>
      <c r="G27" s="298"/>
      <c r="H27" s="324"/>
      <c r="I27" s="332">
        <f>入力フォーム!AK32</f>
        <v>0</v>
      </c>
      <c r="J27" s="340"/>
      <c r="K27" s="344">
        <f>入力フォーム!AL32</f>
        <v>0</v>
      </c>
      <c r="L27" s="340"/>
      <c r="M27" s="344">
        <f>入力フォーム!AM32</f>
        <v>0</v>
      </c>
      <c r="N27" s="340"/>
      <c r="O27" s="365">
        <f>入力フォーム!AN32</f>
        <v>0</v>
      </c>
      <c r="P27" s="370"/>
      <c r="Q27" s="365">
        <f>入力フォーム!AO32</f>
        <v>0</v>
      </c>
      <c r="R27" s="386"/>
      <c r="S27" s="332" t="str">
        <f>IF(入力フォーム!$G$27="無","無",IF(AND(I27=0,K27=0,M27=0),"無",IF(入力フォーム!AP32="後","有","無")))</f>
        <v>無</v>
      </c>
      <c r="T27" s="340"/>
      <c r="U27" s="399">
        <f>入力フォーム!AQ32</f>
        <v>0</v>
      </c>
      <c r="V27" s="386"/>
      <c r="W27" s="407">
        <f>入力フォーム!AR32</f>
        <v>0</v>
      </c>
      <c r="X27" s="370"/>
      <c r="Y27" s="413">
        <f>IF(入力フォーム!AP32="",0,IF(入力フォーム!AP32="後",入力フォーム!AS32,入力フォーム!AO32))</f>
        <v>0</v>
      </c>
      <c r="Z27" s="420"/>
      <c r="AA27" s="425"/>
      <c r="AB27" s="413">
        <f>IF(入力フォーム!AP32="",0,IF(入力フォーム!AP32="後",入力フォーム!AT32,0))</f>
        <v>0</v>
      </c>
      <c r="AC27" s="420"/>
      <c r="AD27" s="442"/>
      <c r="AE27" s="374"/>
      <c r="AF27" s="374"/>
      <c r="AG27" s="374"/>
      <c r="AH27" s="374"/>
    </row>
    <row r="28" spans="1:34" ht="15" customHeight="1">
      <c r="A28" s="239"/>
      <c r="B28" s="265"/>
      <c r="C28" s="265"/>
      <c r="D28" s="265"/>
      <c r="E28" s="302" t="str">
        <f>IF(入力フォーム!AH18="","",入力フォーム!AJ33)</f>
        <v/>
      </c>
      <c r="F28" s="302"/>
      <c r="G28" s="302"/>
      <c r="H28" s="328"/>
      <c r="I28" s="335">
        <f>入力フォーム!AK33</f>
        <v>0</v>
      </c>
      <c r="J28" s="343"/>
      <c r="K28" s="347">
        <f>入力フォーム!AL33</f>
        <v>0</v>
      </c>
      <c r="L28" s="343"/>
      <c r="M28" s="347">
        <f>入力フォーム!AM33</f>
        <v>0</v>
      </c>
      <c r="N28" s="343"/>
      <c r="O28" s="368">
        <f>入力フォーム!AN33</f>
        <v>0</v>
      </c>
      <c r="P28" s="373"/>
      <c r="Q28" s="368">
        <f>入力フォーム!AO33</f>
        <v>0</v>
      </c>
      <c r="R28" s="389"/>
      <c r="S28" s="335" t="str">
        <f>IF(入力フォーム!$G$27="無","無",IF(AND(I28=0,K28=0,M28=0),"無",IF(入力フォーム!AP33="後","有","無")))</f>
        <v>無</v>
      </c>
      <c r="T28" s="343"/>
      <c r="U28" s="402">
        <f>入力フォーム!AQ33</f>
        <v>0</v>
      </c>
      <c r="V28" s="389"/>
      <c r="W28" s="410">
        <f>入力フォーム!AR33</f>
        <v>0</v>
      </c>
      <c r="X28" s="373"/>
      <c r="Y28" s="416">
        <f>IF(入力フォーム!AP33="",0,IF(入力フォーム!AP33="後",入力フォーム!AS33,入力フォーム!AO33))</f>
        <v>0</v>
      </c>
      <c r="Z28" s="423"/>
      <c r="AA28" s="428"/>
      <c r="AB28" s="416">
        <f>IF(入力フォーム!AP33="",0,IF(入力フォーム!AP33="後",入力フォーム!AT33,0))</f>
        <v>0</v>
      </c>
      <c r="AC28" s="423"/>
      <c r="AD28" s="445"/>
      <c r="AE28" s="374"/>
      <c r="AF28" s="374"/>
      <c r="AG28" s="374"/>
      <c r="AH28" s="374"/>
    </row>
    <row r="29" spans="1:34" ht="15" customHeight="1">
      <c r="A29" s="240"/>
      <c r="B29" s="240"/>
      <c r="C29" s="240"/>
      <c r="D29" s="240"/>
      <c r="E29" s="303"/>
      <c r="F29" s="303"/>
      <c r="G29" s="303"/>
      <c r="H29" s="303"/>
      <c r="I29" s="336"/>
      <c r="J29" s="263"/>
      <c r="K29" s="336"/>
      <c r="L29" s="263"/>
      <c r="M29" s="336"/>
      <c r="N29" s="263"/>
      <c r="O29" s="369"/>
      <c r="P29" s="374"/>
      <c r="Q29" s="369"/>
      <c r="R29" s="374"/>
      <c r="S29" s="336"/>
      <c r="T29" s="263"/>
      <c r="U29" s="369"/>
      <c r="V29" s="374"/>
      <c r="W29" s="369"/>
      <c r="X29" s="374"/>
      <c r="Y29" s="369"/>
      <c r="Z29" s="374"/>
      <c r="AA29" s="429"/>
      <c r="AB29" s="369"/>
      <c r="AC29" s="374"/>
      <c r="AD29" s="429"/>
      <c r="AE29" s="374"/>
      <c r="AF29" s="374"/>
      <c r="AG29" s="374"/>
      <c r="AH29" s="374"/>
    </row>
    <row r="30" spans="1:34" ht="16.5" customHeight="1">
      <c r="A30" s="227" t="s">
        <v>7</v>
      </c>
      <c r="Q30" s="252"/>
      <c r="R30" s="252"/>
      <c r="S30" s="252"/>
      <c r="T30" s="252"/>
      <c r="U30" s="252"/>
      <c r="V30" s="252"/>
      <c r="W30" s="252"/>
      <c r="X30" s="252"/>
      <c r="Y30" s="252"/>
      <c r="Z30" s="252"/>
      <c r="AA30" s="252"/>
      <c r="AB30" s="252"/>
    </row>
    <row r="31" spans="1:34" ht="16.5" customHeight="1">
      <c r="A31" s="241" t="s">
        <v>10</v>
      </c>
      <c r="B31" s="266" t="s">
        <v>111</v>
      </c>
      <c r="C31" s="275" t="s">
        <v>13</v>
      </c>
      <c r="D31" s="287"/>
      <c r="E31" s="304" t="s">
        <v>44</v>
      </c>
      <c r="F31" s="313"/>
      <c r="G31" s="319"/>
      <c r="H31" s="304" t="s">
        <v>45</v>
      </c>
      <c r="I31" s="313"/>
      <c r="J31" s="319"/>
      <c r="K31" s="348" t="s">
        <v>47</v>
      </c>
      <c r="L31" s="358"/>
      <c r="M31" s="348" t="s">
        <v>24</v>
      </c>
      <c r="N31" s="364"/>
      <c r="O31" s="348" t="s">
        <v>15</v>
      </c>
      <c r="P31" s="364"/>
      <c r="Q31" s="376" t="s">
        <v>236</v>
      </c>
      <c r="R31" s="390"/>
      <c r="S31" s="376" t="s">
        <v>237</v>
      </c>
      <c r="T31" s="390"/>
      <c r="U31" s="403" t="s">
        <v>235</v>
      </c>
      <c r="V31" s="405"/>
      <c r="W31" s="376" t="s">
        <v>200</v>
      </c>
      <c r="X31" s="390"/>
      <c r="Y31" s="376" t="s">
        <v>241</v>
      </c>
      <c r="Z31" s="424"/>
      <c r="AA31" s="430"/>
      <c r="AB31" s="390"/>
      <c r="AC31" s="348" t="s">
        <v>63</v>
      </c>
      <c r="AD31" s="446"/>
      <c r="AE31" s="446"/>
      <c r="AF31" s="446"/>
      <c r="AG31" s="446"/>
      <c r="AH31" s="460"/>
    </row>
    <row r="32" spans="1:34" ht="16.5" customHeight="1">
      <c r="A32" s="242"/>
      <c r="B32" s="267"/>
      <c r="C32" s="260"/>
      <c r="D32" s="285"/>
      <c r="E32" s="305"/>
      <c r="F32" s="314"/>
      <c r="G32" s="320"/>
      <c r="H32" s="305"/>
      <c r="I32" s="314"/>
      <c r="J32" s="320"/>
      <c r="K32" s="349"/>
      <c r="L32" s="359"/>
      <c r="M32" s="349"/>
      <c r="N32" s="359"/>
      <c r="O32" s="349"/>
      <c r="P32" s="359"/>
      <c r="Q32" s="377"/>
      <c r="R32" s="377"/>
      <c r="S32" s="377"/>
      <c r="T32" s="377"/>
      <c r="U32" s="404"/>
      <c r="V32" s="404"/>
      <c r="W32" s="377"/>
      <c r="X32" s="377"/>
      <c r="Y32" s="377"/>
      <c r="Z32" s="377"/>
      <c r="AA32" s="431" t="s">
        <v>238</v>
      </c>
      <c r="AB32" s="432"/>
      <c r="AC32" s="349"/>
      <c r="AD32" s="447"/>
      <c r="AE32" s="447"/>
      <c r="AF32" s="447"/>
      <c r="AG32" s="447"/>
      <c r="AH32" s="461"/>
    </row>
    <row r="33" spans="1:34" s="228" customFormat="1" ht="16.5" customHeight="1">
      <c r="A33" s="243"/>
      <c r="B33" s="268"/>
      <c r="C33" s="261"/>
      <c r="D33" s="286"/>
      <c r="E33" s="306"/>
      <c r="F33" s="315"/>
      <c r="G33" s="321"/>
      <c r="H33" s="306"/>
      <c r="I33" s="315"/>
      <c r="J33" s="321"/>
      <c r="K33" s="350">
        <f>I22</f>
        <v>442</v>
      </c>
      <c r="L33" s="360"/>
      <c r="M33" s="350">
        <f>K22</f>
        <v>300</v>
      </c>
      <c r="N33" s="360"/>
      <c r="O33" s="350">
        <f>M22</f>
        <v>300</v>
      </c>
      <c r="P33" s="360"/>
      <c r="Q33" s="377"/>
      <c r="R33" s="377"/>
      <c r="S33" s="377"/>
      <c r="T33" s="377"/>
      <c r="U33" s="404"/>
      <c r="V33" s="404"/>
      <c r="W33" s="377"/>
      <c r="X33" s="377"/>
      <c r="Y33" s="377"/>
      <c r="Z33" s="377"/>
      <c r="AA33" s="432"/>
      <c r="AB33" s="432"/>
      <c r="AC33" s="437" t="s">
        <v>60</v>
      </c>
      <c r="AD33" s="448"/>
      <c r="AE33" s="451"/>
      <c r="AF33" s="437" t="s">
        <v>43</v>
      </c>
      <c r="AG33" s="451"/>
      <c r="AH33" s="462"/>
    </row>
    <row r="34" spans="1:34" ht="16.5" customHeight="1">
      <c r="A34" s="244">
        <v>1</v>
      </c>
      <c r="B34" s="269" t="str">
        <f>入力フォーム!AF44</f>
        <v/>
      </c>
      <c r="C34" s="276" t="str">
        <f>入力フォーム!AH44</f>
        <v/>
      </c>
      <c r="D34" s="288"/>
      <c r="E34" s="307" t="str">
        <f>入力フォーム!AI44</f>
        <v/>
      </c>
      <c r="F34" s="307"/>
      <c r="G34" s="307"/>
      <c r="H34" s="307" t="str">
        <f>入力フォーム!AJ44</f>
        <v/>
      </c>
      <c r="I34" s="307"/>
      <c r="J34" s="307"/>
      <c r="K34" s="307" t="str">
        <f>入力フォーム!AK44</f>
        <v/>
      </c>
      <c r="L34" s="307"/>
      <c r="M34" s="307" t="str">
        <f>入力フォーム!AL44</f>
        <v/>
      </c>
      <c r="N34" s="307"/>
      <c r="O34" s="307" t="str">
        <f>入力フォーム!AM44</f>
        <v/>
      </c>
      <c r="P34" s="307"/>
      <c r="Q34" s="378" t="str">
        <f>入力フォーム!AN44</f>
        <v/>
      </c>
      <c r="R34" s="378"/>
      <c r="S34" s="378" t="str">
        <f>入力フォーム!AO44</f>
        <v/>
      </c>
      <c r="T34" s="378"/>
      <c r="U34" s="378" t="str">
        <f>入力フォーム!AP44</f>
        <v/>
      </c>
      <c r="V34" s="378"/>
      <c r="W34" s="378" t="str">
        <f>入力フォーム!AQ44</f>
        <v/>
      </c>
      <c r="X34" s="378"/>
      <c r="Y34" s="378" t="str">
        <f>入力フォーム!AR44</f>
        <v/>
      </c>
      <c r="Z34" s="378"/>
      <c r="AA34" s="378" t="str">
        <f>入力フォーム!AS44</f>
        <v/>
      </c>
      <c r="AB34" s="378"/>
      <c r="AC34" s="351" t="str">
        <f>入力フォーム!AT44</f>
        <v/>
      </c>
      <c r="AD34" s="277"/>
      <c r="AE34" s="452"/>
      <c r="AF34" s="351" t="str">
        <f>入力フォーム!AU44</f>
        <v/>
      </c>
      <c r="AG34" s="455"/>
      <c r="AH34" s="463"/>
    </row>
    <row r="35" spans="1:34" ht="16.5" customHeight="1">
      <c r="A35" s="245">
        <v>2</v>
      </c>
      <c r="B35" s="269" t="str">
        <f>入力フォーム!AF45</f>
        <v/>
      </c>
      <c r="C35" s="277" t="str">
        <f>入力フォーム!AH45</f>
        <v/>
      </c>
      <c r="D35" s="289"/>
      <c r="E35" s="279" t="str">
        <f>入力フォーム!AI45</f>
        <v/>
      </c>
      <c r="F35" s="279"/>
      <c r="G35" s="279"/>
      <c r="H35" s="279" t="str">
        <f>入力フォーム!AJ45</f>
        <v/>
      </c>
      <c r="I35" s="279"/>
      <c r="J35" s="279"/>
      <c r="K35" s="351" t="str">
        <f>入力フォーム!AK45</f>
        <v/>
      </c>
      <c r="L35" s="289"/>
      <c r="M35" s="351" t="str">
        <f>入力フォーム!AL45</f>
        <v/>
      </c>
      <c r="N35" s="289"/>
      <c r="O35" s="351" t="str">
        <f>入力フォーム!AM45</f>
        <v/>
      </c>
      <c r="P35" s="289"/>
      <c r="Q35" s="378" t="str">
        <f>入力フォーム!AN45</f>
        <v/>
      </c>
      <c r="R35" s="378"/>
      <c r="S35" s="378" t="str">
        <f>入力フォーム!AO45</f>
        <v/>
      </c>
      <c r="T35" s="378"/>
      <c r="U35" s="378" t="str">
        <f>入力フォーム!AP45</f>
        <v/>
      </c>
      <c r="V35" s="378"/>
      <c r="W35" s="378" t="str">
        <f>入力フォーム!AQ45</f>
        <v/>
      </c>
      <c r="X35" s="378"/>
      <c r="Y35" s="378" t="str">
        <f>入力フォーム!AR45</f>
        <v/>
      </c>
      <c r="Z35" s="378"/>
      <c r="AA35" s="378" t="str">
        <f>入力フォーム!AS45</f>
        <v/>
      </c>
      <c r="AB35" s="378"/>
      <c r="AC35" s="351" t="str">
        <f>入力フォーム!AT45</f>
        <v/>
      </c>
      <c r="AD35" s="277"/>
      <c r="AE35" s="452"/>
      <c r="AF35" s="351" t="str">
        <f>入力フォーム!AU45</f>
        <v/>
      </c>
      <c r="AG35" s="455"/>
      <c r="AH35" s="463"/>
    </row>
    <row r="36" spans="1:34" ht="16.5" customHeight="1">
      <c r="A36" s="245">
        <v>3</v>
      </c>
      <c r="B36" s="269" t="str">
        <f>入力フォーム!AF46</f>
        <v/>
      </c>
      <c r="C36" s="277" t="str">
        <f>入力フォーム!AH46</f>
        <v/>
      </c>
      <c r="D36" s="289"/>
      <c r="E36" s="279" t="str">
        <f>入力フォーム!AI46</f>
        <v/>
      </c>
      <c r="F36" s="279"/>
      <c r="G36" s="279"/>
      <c r="H36" s="279" t="str">
        <f>入力フォーム!AJ46</f>
        <v/>
      </c>
      <c r="I36" s="279"/>
      <c r="J36" s="279"/>
      <c r="K36" s="351" t="str">
        <f>入力フォーム!AK46</f>
        <v/>
      </c>
      <c r="L36" s="289"/>
      <c r="M36" s="351" t="str">
        <f>入力フォーム!AL46</f>
        <v/>
      </c>
      <c r="N36" s="289"/>
      <c r="O36" s="351" t="str">
        <f>入力フォーム!AM46</f>
        <v/>
      </c>
      <c r="P36" s="289"/>
      <c r="Q36" s="379" t="str">
        <f t="shared" ref="Q36:Q73" si="0">IF(B36="","",K36*$I$22+M36*$K$22+O36*$M$22)</f>
        <v/>
      </c>
      <c r="R36" s="379"/>
      <c r="S36" s="378" t="str">
        <f>入力フォーム!AO46</f>
        <v/>
      </c>
      <c r="T36" s="378"/>
      <c r="U36" s="378" t="str">
        <f>入力フォーム!AP46</f>
        <v/>
      </c>
      <c r="V36" s="378"/>
      <c r="W36" s="378" t="str">
        <f>入力フォーム!AQ46</f>
        <v/>
      </c>
      <c r="X36" s="378"/>
      <c r="Y36" s="378" t="str">
        <f>入力フォーム!AR46</f>
        <v/>
      </c>
      <c r="Z36" s="378"/>
      <c r="AA36" s="378" t="str">
        <f>入力フォーム!AS46</f>
        <v/>
      </c>
      <c r="AB36" s="378"/>
      <c r="AC36" s="351" t="str">
        <f>入力フォーム!AT46</f>
        <v/>
      </c>
      <c r="AD36" s="277"/>
      <c r="AE36" s="452"/>
      <c r="AF36" s="351" t="str">
        <f>入力フォーム!AU46</f>
        <v/>
      </c>
      <c r="AG36" s="455"/>
      <c r="AH36" s="463"/>
    </row>
    <row r="37" spans="1:34" ht="16.5" customHeight="1">
      <c r="A37" s="245">
        <v>4</v>
      </c>
      <c r="B37" s="269" t="str">
        <f>入力フォーム!AF47</f>
        <v/>
      </c>
      <c r="C37" s="277" t="str">
        <f>入力フォーム!AH47</f>
        <v/>
      </c>
      <c r="D37" s="289"/>
      <c r="E37" s="279" t="str">
        <f>入力フォーム!AI47</f>
        <v/>
      </c>
      <c r="F37" s="279"/>
      <c r="G37" s="279"/>
      <c r="H37" s="279" t="str">
        <f>入力フォーム!AJ47</f>
        <v/>
      </c>
      <c r="I37" s="279"/>
      <c r="J37" s="279"/>
      <c r="K37" s="351" t="str">
        <f>入力フォーム!AK47</f>
        <v/>
      </c>
      <c r="L37" s="289"/>
      <c r="M37" s="351" t="str">
        <f>入力フォーム!AL47</f>
        <v/>
      </c>
      <c r="N37" s="289"/>
      <c r="O37" s="351" t="str">
        <f>入力フォーム!AM47</f>
        <v/>
      </c>
      <c r="P37" s="289"/>
      <c r="Q37" s="379" t="str">
        <f t="shared" si="0"/>
        <v/>
      </c>
      <c r="R37" s="379"/>
      <c r="S37" s="378" t="str">
        <f>入力フォーム!AO47</f>
        <v/>
      </c>
      <c r="T37" s="378"/>
      <c r="U37" s="378" t="str">
        <f>入力フォーム!AP47</f>
        <v/>
      </c>
      <c r="V37" s="378"/>
      <c r="W37" s="378" t="str">
        <f>入力フォーム!AQ47</f>
        <v/>
      </c>
      <c r="X37" s="378"/>
      <c r="Y37" s="378" t="str">
        <f>入力フォーム!AR47</f>
        <v/>
      </c>
      <c r="Z37" s="378"/>
      <c r="AA37" s="378" t="str">
        <f>入力フォーム!AS47</f>
        <v/>
      </c>
      <c r="AB37" s="378"/>
      <c r="AC37" s="351" t="str">
        <f>入力フォーム!AT47</f>
        <v/>
      </c>
      <c r="AD37" s="277"/>
      <c r="AE37" s="452"/>
      <c r="AF37" s="351" t="str">
        <f>入力フォーム!AU47</f>
        <v/>
      </c>
      <c r="AG37" s="455"/>
      <c r="AH37" s="463"/>
    </row>
    <row r="38" spans="1:34" ht="16.5" customHeight="1">
      <c r="A38" s="245">
        <v>5</v>
      </c>
      <c r="B38" s="269" t="str">
        <f>入力フォーム!AF48</f>
        <v/>
      </c>
      <c r="C38" s="277" t="str">
        <f>入力フォーム!AH48</f>
        <v/>
      </c>
      <c r="D38" s="289"/>
      <c r="E38" s="279" t="str">
        <f>入力フォーム!AI48</f>
        <v/>
      </c>
      <c r="F38" s="279"/>
      <c r="G38" s="279"/>
      <c r="H38" s="279" t="str">
        <f>入力フォーム!AJ48</f>
        <v/>
      </c>
      <c r="I38" s="279"/>
      <c r="J38" s="279"/>
      <c r="K38" s="351" t="str">
        <f>入力フォーム!AK48</f>
        <v/>
      </c>
      <c r="L38" s="289"/>
      <c r="M38" s="351" t="str">
        <f>入力フォーム!AL48</f>
        <v/>
      </c>
      <c r="N38" s="289"/>
      <c r="O38" s="351" t="str">
        <f>入力フォーム!AM48</f>
        <v/>
      </c>
      <c r="P38" s="289"/>
      <c r="Q38" s="379" t="str">
        <f t="shared" si="0"/>
        <v/>
      </c>
      <c r="R38" s="379"/>
      <c r="S38" s="378" t="str">
        <f>入力フォーム!AO48</f>
        <v/>
      </c>
      <c r="T38" s="378"/>
      <c r="U38" s="378" t="str">
        <f>入力フォーム!AP48</f>
        <v/>
      </c>
      <c r="V38" s="378"/>
      <c r="W38" s="378" t="str">
        <f>入力フォーム!AQ48</f>
        <v/>
      </c>
      <c r="X38" s="378"/>
      <c r="Y38" s="378" t="str">
        <f>入力フォーム!AR48</f>
        <v/>
      </c>
      <c r="Z38" s="378"/>
      <c r="AA38" s="378" t="str">
        <f>入力フォーム!AS48</f>
        <v/>
      </c>
      <c r="AB38" s="378"/>
      <c r="AC38" s="351" t="str">
        <f>入力フォーム!AT48</f>
        <v/>
      </c>
      <c r="AD38" s="277"/>
      <c r="AE38" s="452"/>
      <c r="AF38" s="351" t="str">
        <f>入力フォーム!AU48</f>
        <v/>
      </c>
      <c r="AG38" s="455"/>
      <c r="AH38" s="463"/>
    </row>
    <row r="39" spans="1:34" ht="16.5" customHeight="1">
      <c r="A39" s="245">
        <v>6</v>
      </c>
      <c r="B39" s="269" t="str">
        <f>入力フォーム!AF49</f>
        <v/>
      </c>
      <c r="C39" s="277" t="str">
        <f>入力フォーム!AH49</f>
        <v/>
      </c>
      <c r="D39" s="289"/>
      <c r="E39" s="279" t="str">
        <f>入力フォーム!AI49</f>
        <v/>
      </c>
      <c r="F39" s="279"/>
      <c r="G39" s="279"/>
      <c r="H39" s="279" t="str">
        <f>入力フォーム!AJ49</f>
        <v/>
      </c>
      <c r="I39" s="279"/>
      <c r="J39" s="279"/>
      <c r="K39" s="351" t="str">
        <f>入力フォーム!AK49</f>
        <v/>
      </c>
      <c r="L39" s="289"/>
      <c r="M39" s="351" t="str">
        <f>入力フォーム!AL49</f>
        <v/>
      </c>
      <c r="N39" s="289"/>
      <c r="O39" s="351" t="str">
        <f>入力フォーム!AM49</f>
        <v/>
      </c>
      <c r="P39" s="289"/>
      <c r="Q39" s="379" t="str">
        <f t="shared" si="0"/>
        <v/>
      </c>
      <c r="R39" s="379"/>
      <c r="S39" s="378" t="str">
        <f>入力フォーム!AO49</f>
        <v/>
      </c>
      <c r="T39" s="378"/>
      <c r="U39" s="378" t="str">
        <f>入力フォーム!AP49</f>
        <v/>
      </c>
      <c r="V39" s="378"/>
      <c r="W39" s="378" t="str">
        <f>入力フォーム!AQ49</f>
        <v/>
      </c>
      <c r="X39" s="378"/>
      <c r="Y39" s="378" t="str">
        <f>入力フォーム!AR49</f>
        <v/>
      </c>
      <c r="Z39" s="378"/>
      <c r="AA39" s="378" t="str">
        <f>入力フォーム!AS49</f>
        <v/>
      </c>
      <c r="AB39" s="378"/>
      <c r="AC39" s="351" t="str">
        <f>入力フォーム!AT49</f>
        <v/>
      </c>
      <c r="AD39" s="277"/>
      <c r="AE39" s="452"/>
      <c r="AF39" s="351" t="str">
        <f>入力フォーム!AU49</f>
        <v/>
      </c>
      <c r="AG39" s="455"/>
      <c r="AH39" s="463"/>
    </row>
    <row r="40" spans="1:34" ht="16.5" customHeight="1">
      <c r="A40" s="245">
        <v>7</v>
      </c>
      <c r="B40" s="269" t="str">
        <f>入力フォーム!AF50</f>
        <v/>
      </c>
      <c r="C40" s="277" t="str">
        <f>入力フォーム!AH50</f>
        <v/>
      </c>
      <c r="D40" s="289"/>
      <c r="E40" s="279" t="str">
        <f>入力フォーム!AI50</f>
        <v/>
      </c>
      <c r="F40" s="279"/>
      <c r="G40" s="279"/>
      <c r="H40" s="279" t="str">
        <f>入力フォーム!AJ50</f>
        <v/>
      </c>
      <c r="I40" s="279"/>
      <c r="J40" s="279"/>
      <c r="K40" s="351" t="str">
        <f>入力フォーム!AK50</f>
        <v/>
      </c>
      <c r="L40" s="289"/>
      <c r="M40" s="351" t="str">
        <f>入力フォーム!AL50</f>
        <v/>
      </c>
      <c r="N40" s="289"/>
      <c r="O40" s="351" t="str">
        <f>入力フォーム!AM50</f>
        <v/>
      </c>
      <c r="P40" s="289"/>
      <c r="Q40" s="379" t="str">
        <f t="shared" si="0"/>
        <v/>
      </c>
      <c r="R40" s="379"/>
      <c r="S40" s="378" t="str">
        <f>入力フォーム!AO50</f>
        <v/>
      </c>
      <c r="T40" s="378"/>
      <c r="U40" s="378" t="str">
        <f>入力フォーム!AP50</f>
        <v/>
      </c>
      <c r="V40" s="378"/>
      <c r="W40" s="378" t="str">
        <f>入力フォーム!AQ50</f>
        <v/>
      </c>
      <c r="X40" s="378"/>
      <c r="Y40" s="378" t="str">
        <f>入力フォーム!AR50</f>
        <v/>
      </c>
      <c r="Z40" s="378"/>
      <c r="AA40" s="378" t="str">
        <f>入力フォーム!AS50</f>
        <v/>
      </c>
      <c r="AB40" s="378"/>
      <c r="AC40" s="351" t="str">
        <f>入力フォーム!AT50</f>
        <v/>
      </c>
      <c r="AD40" s="277"/>
      <c r="AE40" s="452"/>
      <c r="AF40" s="351" t="str">
        <f>入力フォーム!AU50</f>
        <v/>
      </c>
      <c r="AG40" s="455"/>
      <c r="AH40" s="463"/>
    </row>
    <row r="41" spans="1:34" ht="16.5" customHeight="1">
      <c r="A41" s="245">
        <v>8</v>
      </c>
      <c r="B41" s="269" t="str">
        <f>入力フォーム!AF51</f>
        <v/>
      </c>
      <c r="C41" s="277" t="str">
        <f>入力フォーム!AH51</f>
        <v/>
      </c>
      <c r="D41" s="289"/>
      <c r="E41" s="279" t="str">
        <f>入力フォーム!AI51</f>
        <v/>
      </c>
      <c r="F41" s="279"/>
      <c r="G41" s="279"/>
      <c r="H41" s="279" t="str">
        <f>入力フォーム!AJ51</f>
        <v/>
      </c>
      <c r="I41" s="279"/>
      <c r="J41" s="279"/>
      <c r="K41" s="351" t="str">
        <f>入力フォーム!AK51</f>
        <v/>
      </c>
      <c r="L41" s="289"/>
      <c r="M41" s="351" t="str">
        <f>入力フォーム!AL51</f>
        <v/>
      </c>
      <c r="N41" s="289"/>
      <c r="O41" s="351" t="str">
        <f>入力フォーム!AM51</f>
        <v/>
      </c>
      <c r="P41" s="289"/>
      <c r="Q41" s="379" t="str">
        <f t="shared" si="0"/>
        <v/>
      </c>
      <c r="R41" s="379"/>
      <c r="S41" s="378" t="str">
        <f>入力フォーム!AO51</f>
        <v/>
      </c>
      <c r="T41" s="378"/>
      <c r="U41" s="378" t="str">
        <f>入力フォーム!AP51</f>
        <v/>
      </c>
      <c r="V41" s="378"/>
      <c r="W41" s="378" t="str">
        <f>入力フォーム!AQ51</f>
        <v/>
      </c>
      <c r="X41" s="378"/>
      <c r="Y41" s="378" t="str">
        <f>入力フォーム!AR51</f>
        <v/>
      </c>
      <c r="Z41" s="378"/>
      <c r="AA41" s="378" t="str">
        <f>入力フォーム!AS51</f>
        <v/>
      </c>
      <c r="AB41" s="378"/>
      <c r="AC41" s="351" t="str">
        <f>入力フォーム!AT51</f>
        <v/>
      </c>
      <c r="AD41" s="277"/>
      <c r="AE41" s="452"/>
      <c r="AF41" s="351" t="str">
        <f>入力フォーム!AU51</f>
        <v/>
      </c>
      <c r="AG41" s="455"/>
      <c r="AH41" s="463"/>
    </row>
    <row r="42" spans="1:34" ht="16.5" customHeight="1">
      <c r="A42" s="245">
        <v>9</v>
      </c>
      <c r="B42" s="269" t="str">
        <f>入力フォーム!AF52</f>
        <v/>
      </c>
      <c r="C42" s="277" t="str">
        <f>入力フォーム!AH52</f>
        <v/>
      </c>
      <c r="D42" s="289"/>
      <c r="E42" s="279" t="str">
        <f>入力フォーム!AI52</f>
        <v/>
      </c>
      <c r="F42" s="279"/>
      <c r="G42" s="279"/>
      <c r="H42" s="279" t="str">
        <f>入力フォーム!AJ52</f>
        <v/>
      </c>
      <c r="I42" s="279"/>
      <c r="J42" s="279"/>
      <c r="K42" s="351" t="str">
        <f>入力フォーム!AK52</f>
        <v/>
      </c>
      <c r="L42" s="289"/>
      <c r="M42" s="351" t="str">
        <f>入力フォーム!AL52</f>
        <v/>
      </c>
      <c r="N42" s="289"/>
      <c r="O42" s="351" t="str">
        <f>入力フォーム!AM52</f>
        <v/>
      </c>
      <c r="P42" s="289"/>
      <c r="Q42" s="379" t="str">
        <f t="shared" si="0"/>
        <v/>
      </c>
      <c r="R42" s="379"/>
      <c r="S42" s="378" t="str">
        <f>入力フォーム!AO52</f>
        <v/>
      </c>
      <c r="T42" s="378"/>
      <c r="U42" s="378" t="str">
        <f>入力フォーム!AP52</f>
        <v/>
      </c>
      <c r="V42" s="378"/>
      <c r="W42" s="378" t="str">
        <f>入力フォーム!AQ52</f>
        <v/>
      </c>
      <c r="X42" s="378"/>
      <c r="Y42" s="378" t="str">
        <f>入力フォーム!AR52</f>
        <v/>
      </c>
      <c r="Z42" s="378"/>
      <c r="AA42" s="378" t="str">
        <f>入力フォーム!AS52</f>
        <v/>
      </c>
      <c r="AB42" s="378"/>
      <c r="AC42" s="351" t="str">
        <f>入力フォーム!AT52</f>
        <v/>
      </c>
      <c r="AD42" s="277"/>
      <c r="AE42" s="452"/>
      <c r="AF42" s="351" t="str">
        <f>入力フォーム!AU52</f>
        <v/>
      </c>
      <c r="AG42" s="455"/>
      <c r="AH42" s="463"/>
    </row>
    <row r="43" spans="1:34" ht="16.5" customHeight="1">
      <c r="A43" s="246">
        <v>10</v>
      </c>
      <c r="B43" s="269" t="str">
        <f>入力フォーム!AF53</f>
        <v/>
      </c>
      <c r="C43" s="277" t="str">
        <f>入力フォーム!AH53</f>
        <v/>
      </c>
      <c r="D43" s="289"/>
      <c r="E43" s="308" t="str">
        <f>入力フォーム!AI53</f>
        <v/>
      </c>
      <c r="F43" s="308"/>
      <c r="G43" s="308"/>
      <c r="H43" s="308" t="str">
        <f>入力フォーム!AJ53</f>
        <v/>
      </c>
      <c r="I43" s="308"/>
      <c r="J43" s="308"/>
      <c r="K43" s="352" t="str">
        <f>入力フォーム!AK53</f>
        <v/>
      </c>
      <c r="L43" s="290"/>
      <c r="M43" s="352" t="str">
        <f>入力フォーム!AL53</f>
        <v/>
      </c>
      <c r="N43" s="290"/>
      <c r="O43" s="352" t="str">
        <f>入力フォーム!AM53</f>
        <v/>
      </c>
      <c r="P43" s="290"/>
      <c r="Q43" s="379" t="str">
        <f t="shared" si="0"/>
        <v/>
      </c>
      <c r="R43" s="379"/>
      <c r="S43" s="378" t="str">
        <f>入力フォーム!AO53</f>
        <v/>
      </c>
      <c r="T43" s="378"/>
      <c r="U43" s="378" t="str">
        <f>入力フォーム!AP53</f>
        <v/>
      </c>
      <c r="V43" s="378"/>
      <c r="W43" s="378" t="str">
        <f>入力フォーム!AQ53</f>
        <v/>
      </c>
      <c r="X43" s="378"/>
      <c r="Y43" s="378" t="str">
        <f>入力フォーム!AR53</f>
        <v/>
      </c>
      <c r="Z43" s="378"/>
      <c r="AA43" s="378" t="str">
        <f>入力フォーム!AS53</f>
        <v/>
      </c>
      <c r="AB43" s="378"/>
      <c r="AC43" s="351" t="str">
        <f>入力フォーム!AT53</f>
        <v/>
      </c>
      <c r="AD43" s="277"/>
      <c r="AE43" s="452"/>
      <c r="AF43" s="351" t="str">
        <f>入力フォーム!AU53</f>
        <v/>
      </c>
      <c r="AG43" s="455"/>
      <c r="AH43" s="463"/>
    </row>
    <row r="44" spans="1:34" ht="16.5" customHeight="1">
      <c r="A44" s="245">
        <v>11</v>
      </c>
      <c r="B44" s="269" t="str">
        <f>入力フォーム!AF54</f>
        <v/>
      </c>
      <c r="C44" s="277" t="str">
        <f>入力フォーム!AH54</f>
        <v/>
      </c>
      <c r="D44" s="289"/>
      <c r="E44" s="279" t="str">
        <f>入力フォーム!AI54</f>
        <v/>
      </c>
      <c r="F44" s="279"/>
      <c r="G44" s="279"/>
      <c r="H44" s="279" t="str">
        <f>入力フォーム!AJ54</f>
        <v/>
      </c>
      <c r="I44" s="279"/>
      <c r="J44" s="279"/>
      <c r="K44" s="351" t="str">
        <f>入力フォーム!AK54</f>
        <v/>
      </c>
      <c r="L44" s="289"/>
      <c r="M44" s="351" t="str">
        <f>入力フォーム!AL54</f>
        <v/>
      </c>
      <c r="N44" s="289"/>
      <c r="O44" s="351" t="str">
        <f>入力フォーム!AM54</f>
        <v/>
      </c>
      <c r="P44" s="289"/>
      <c r="Q44" s="379" t="str">
        <f t="shared" si="0"/>
        <v/>
      </c>
      <c r="R44" s="379"/>
      <c r="S44" s="378" t="str">
        <f>入力フォーム!AO54</f>
        <v/>
      </c>
      <c r="T44" s="378"/>
      <c r="U44" s="378" t="str">
        <f>入力フォーム!AP54</f>
        <v/>
      </c>
      <c r="V44" s="378"/>
      <c r="W44" s="378" t="str">
        <f>入力フォーム!AQ54</f>
        <v/>
      </c>
      <c r="X44" s="378"/>
      <c r="Y44" s="378" t="str">
        <f>入力フォーム!AR54</f>
        <v/>
      </c>
      <c r="Z44" s="378"/>
      <c r="AA44" s="378" t="str">
        <f>入力フォーム!AS54</f>
        <v/>
      </c>
      <c r="AB44" s="378"/>
      <c r="AC44" s="351" t="str">
        <f>入力フォーム!AT54</f>
        <v/>
      </c>
      <c r="AD44" s="277"/>
      <c r="AE44" s="452"/>
      <c r="AF44" s="351" t="str">
        <f>入力フォーム!AU54</f>
        <v/>
      </c>
      <c r="AG44" s="455"/>
      <c r="AH44" s="463"/>
    </row>
    <row r="45" spans="1:34" ht="16.5" customHeight="1">
      <c r="A45" s="245">
        <v>12</v>
      </c>
      <c r="B45" s="269" t="str">
        <f>入力フォーム!AF55</f>
        <v/>
      </c>
      <c r="C45" s="277" t="str">
        <f>入力フォーム!AH55</f>
        <v/>
      </c>
      <c r="D45" s="289"/>
      <c r="E45" s="279" t="str">
        <f>入力フォーム!AI55</f>
        <v/>
      </c>
      <c r="F45" s="279"/>
      <c r="G45" s="279"/>
      <c r="H45" s="279" t="str">
        <f>入力フォーム!AJ55</f>
        <v/>
      </c>
      <c r="I45" s="279"/>
      <c r="J45" s="279"/>
      <c r="K45" s="351" t="str">
        <f>入力フォーム!AK55</f>
        <v/>
      </c>
      <c r="L45" s="289"/>
      <c r="M45" s="351" t="str">
        <f>入力フォーム!AL55</f>
        <v/>
      </c>
      <c r="N45" s="289"/>
      <c r="O45" s="351" t="str">
        <f>入力フォーム!AM55</f>
        <v/>
      </c>
      <c r="P45" s="289"/>
      <c r="Q45" s="379" t="str">
        <f t="shared" si="0"/>
        <v/>
      </c>
      <c r="R45" s="379"/>
      <c r="S45" s="378" t="str">
        <f>入力フォーム!AO55</f>
        <v/>
      </c>
      <c r="T45" s="378"/>
      <c r="U45" s="378" t="str">
        <f>入力フォーム!AP55</f>
        <v/>
      </c>
      <c r="V45" s="378"/>
      <c r="W45" s="378" t="str">
        <f>入力フォーム!AQ55</f>
        <v/>
      </c>
      <c r="X45" s="378"/>
      <c r="Y45" s="378" t="str">
        <f>入力フォーム!AR55</f>
        <v/>
      </c>
      <c r="Z45" s="378"/>
      <c r="AA45" s="378" t="str">
        <f>入力フォーム!AS55</f>
        <v/>
      </c>
      <c r="AB45" s="378"/>
      <c r="AC45" s="351" t="str">
        <f>入力フォーム!AT55</f>
        <v/>
      </c>
      <c r="AD45" s="277"/>
      <c r="AE45" s="452"/>
      <c r="AF45" s="351" t="str">
        <f>入力フォーム!AU55</f>
        <v/>
      </c>
      <c r="AG45" s="455"/>
      <c r="AH45" s="463"/>
    </row>
    <row r="46" spans="1:34" ht="16.5" customHeight="1">
      <c r="A46" s="245">
        <v>13</v>
      </c>
      <c r="B46" s="269" t="str">
        <f>入力フォーム!AF56</f>
        <v/>
      </c>
      <c r="C46" s="277" t="str">
        <f>入力フォーム!AH56</f>
        <v/>
      </c>
      <c r="D46" s="289"/>
      <c r="E46" s="279" t="str">
        <f>入力フォーム!AI56</f>
        <v/>
      </c>
      <c r="F46" s="279"/>
      <c r="G46" s="279"/>
      <c r="H46" s="279" t="str">
        <f>入力フォーム!AJ56</f>
        <v/>
      </c>
      <c r="I46" s="279"/>
      <c r="J46" s="279"/>
      <c r="K46" s="351" t="str">
        <f>入力フォーム!AK56</f>
        <v/>
      </c>
      <c r="L46" s="289"/>
      <c r="M46" s="351" t="str">
        <f>入力フォーム!AL56</f>
        <v/>
      </c>
      <c r="N46" s="289"/>
      <c r="O46" s="351" t="str">
        <f>入力フォーム!AM56</f>
        <v/>
      </c>
      <c r="P46" s="289"/>
      <c r="Q46" s="379" t="str">
        <f t="shared" si="0"/>
        <v/>
      </c>
      <c r="R46" s="379"/>
      <c r="S46" s="378" t="str">
        <f>入力フォーム!AO56</f>
        <v/>
      </c>
      <c r="T46" s="378"/>
      <c r="U46" s="378" t="str">
        <f>入力フォーム!AP56</f>
        <v/>
      </c>
      <c r="V46" s="378"/>
      <c r="W46" s="378" t="str">
        <f>入力フォーム!AQ56</f>
        <v/>
      </c>
      <c r="X46" s="378"/>
      <c r="Y46" s="378" t="str">
        <f>入力フォーム!AR56</f>
        <v/>
      </c>
      <c r="Z46" s="378"/>
      <c r="AA46" s="378" t="str">
        <f>入力フォーム!AS56</f>
        <v/>
      </c>
      <c r="AB46" s="378"/>
      <c r="AC46" s="351" t="str">
        <f>入力フォーム!AT56</f>
        <v/>
      </c>
      <c r="AD46" s="277"/>
      <c r="AE46" s="452"/>
      <c r="AF46" s="351" t="str">
        <f>入力フォーム!AU56</f>
        <v/>
      </c>
      <c r="AG46" s="455"/>
      <c r="AH46" s="463"/>
    </row>
    <row r="47" spans="1:34" ht="16.5" customHeight="1">
      <c r="A47" s="245">
        <v>14</v>
      </c>
      <c r="B47" s="269" t="str">
        <f>入力フォーム!AF57</f>
        <v/>
      </c>
      <c r="C47" s="277" t="str">
        <f>入力フォーム!AH57</f>
        <v/>
      </c>
      <c r="D47" s="289"/>
      <c r="E47" s="279" t="str">
        <f>入力フォーム!AI57</f>
        <v/>
      </c>
      <c r="F47" s="279"/>
      <c r="G47" s="279"/>
      <c r="H47" s="279" t="str">
        <f>入力フォーム!AJ57</f>
        <v/>
      </c>
      <c r="I47" s="279"/>
      <c r="J47" s="279"/>
      <c r="K47" s="351" t="str">
        <f>入力フォーム!AK57</f>
        <v/>
      </c>
      <c r="L47" s="289"/>
      <c r="M47" s="351" t="str">
        <f>入力フォーム!AL57</f>
        <v/>
      </c>
      <c r="N47" s="289"/>
      <c r="O47" s="351" t="str">
        <f>入力フォーム!AM57</f>
        <v/>
      </c>
      <c r="P47" s="289"/>
      <c r="Q47" s="379" t="str">
        <f t="shared" si="0"/>
        <v/>
      </c>
      <c r="R47" s="379"/>
      <c r="S47" s="378" t="str">
        <f>入力フォーム!AO57</f>
        <v/>
      </c>
      <c r="T47" s="378"/>
      <c r="U47" s="378" t="str">
        <f>入力フォーム!AP57</f>
        <v/>
      </c>
      <c r="V47" s="378"/>
      <c r="W47" s="378" t="str">
        <f>入力フォーム!AQ57</f>
        <v/>
      </c>
      <c r="X47" s="378"/>
      <c r="Y47" s="378" t="str">
        <f>入力フォーム!AR57</f>
        <v/>
      </c>
      <c r="Z47" s="378"/>
      <c r="AA47" s="378" t="str">
        <f>入力フォーム!AS57</f>
        <v/>
      </c>
      <c r="AB47" s="378"/>
      <c r="AC47" s="351" t="str">
        <f>入力フォーム!AT57</f>
        <v/>
      </c>
      <c r="AD47" s="277"/>
      <c r="AE47" s="452"/>
      <c r="AF47" s="351" t="str">
        <f>入力フォーム!AU57</f>
        <v/>
      </c>
      <c r="AG47" s="455"/>
      <c r="AH47" s="463"/>
    </row>
    <row r="48" spans="1:34" ht="16.5" customHeight="1">
      <c r="A48" s="246">
        <v>15</v>
      </c>
      <c r="B48" s="269" t="str">
        <f>入力フォーム!AF58</f>
        <v/>
      </c>
      <c r="C48" s="278" t="str">
        <f>入力フォーム!AH58</f>
        <v/>
      </c>
      <c r="D48" s="290"/>
      <c r="E48" s="308" t="str">
        <f>入力フォーム!AI58</f>
        <v/>
      </c>
      <c r="F48" s="308"/>
      <c r="G48" s="308"/>
      <c r="H48" s="308" t="str">
        <f>入力フォーム!AJ58</f>
        <v/>
      </c>
      <c r="I48" s="308"/>
      <c r="J48" s="308"/>
      <c r="K48" s="352" t="str">
        <f>入力フォーム!AK58</f>
        <v/>
      </c>
      <c r="L48" s="290"/>
      <c r="M48" s="352" t="str">
        <f>入力フォーム!AL58</f>
        <v/>
      </c>
      <c r="N48" s="290"/>
      <c r="O48" s="352" t="str">
        <f>入力フォーム!AM58</f>
        <v/>
      </c>
      <c r="P48" s="290"/>
      <c r="Q48" s="379" t="str">
        <f t="shared" si="0"/>
        <v/>
      </c>
      <c r="R48" s="379"/>
      <c r="S48" s="378" t="str">
        <f>入力フォーム!AO58</f>
        <v/>
      </c>
      <c r="T48" s="378"/>
      <c r="U48" s="378" t="str">
        <f>入力フォーム!AP58</f>
        <v/>
      </c>
      <c r="V48" s="378"/>
      <c r="W48" s="378" t="str">
        <f>入力フォーム!AQ58</f>
        <v/>
      </c>
      <c r="X48" s="378"/>
      <c r="Y48" s="378" t="str">
        <f>入力フォーム!AR58</f>
        <v/>
      </c>
      <c r="Z48" s="378"/>
      <c r="AA48" s="378" t="str">
        <f>入力フォーム!AS58</f>
        <v/>
      </c>
      <c r="AB48" s="378"/>
      <c r="AC48" s="351" t="str">
        <f>入力フォーム!AT58</f>
        <v/>
      </c>
      <c r="AD48" s="277"/>
      <c r="AE48" s="452"/>
      <c r="AF48" s="351" t="str">
        <f>入力フォーム!AU58</f>
        <v/>
      </c>
      <c r="AG48" s="455"/>
      <c r="AH48" s="463"/>
    </row>
    <row r="49" spans="1:34" ht="16.5" customHeight="1">
      <c r="A49" s="245">
        <v>16</v>
      </c>
      <c r="B49" s="269" t="str">
        <f>入力フォーム!AF59</f>
        <v/>
      </c>
      <c r="C49" s="279" t="str">
        <f>入力フォーム!AH59</f>
        <v/>
      </c>
      <c r="D49" s="279"/>
      <c r="E49" s="279" t="str">
        <f>入力フォーム!AI59</f>
        <v/>
      </c>
      <c r="F49" s="279"/>
      <c r="G49" s="279"/>
      <c r="H49" s="279" t="str">
        <f>入力フォーム!AJ59</f>
        <v/>
      </c>
      <c r="I49" s="279"/>
      <c r="J49" s="279"/>
      <c r="K49" s="279" t="str">
        <f>入力フォーム!AK59</f>
        <v/>
      </c>
      <c r="L49" s="279"/>
      <c r="M49" s="279" t="str">
        <f>入力フォーム!AL59</f>
        <v/>
      </c>
      <c r="N49" s="279"/>
      <c r="O49" s="279" t="str">
        <f>入力フォーム!AM59</f>
        <v/>
      </c>
      <c r="P49" s="279"/>
      <c r="Q49" s="379" t="str">
        <f t="shared" si="0"/>
        <v/>
      </c>
      <c r="R49" s="379"/>
      <c r="S49" s="378" t="str">
        <f>入力フォーム!AO59</f>
        <v/>
      </c>
      <c r="T49" s="378"/>
      <c r="U49" s="378" t="str">
        <f>入力フォーム!AP59</f>
        <v/>
      </c>
      <c r="V49" s="378"/>
      <c r="W49" s="378" t="str">
        <f>入力フォーム!AQ59</f>
        <v/>
      </c>
      <c r="X49" s="378"/>
      <c r="Y49" s="378" t="str">
        <f>入力フォーム!AR59</f>
        <v/>
      </c>
      <c r="Z49" s="378"/>
      <c r="AA49" s="378" t="str">
        <f>入力フォーム!AS59</f>
        <v/>
      </c>
      <c r="AB49" s="378"/>
      <c r="AC49" s="351" t="str">
        <f>入力フォーム!AT59</f>
        <v/>
      </c>
      <c r="AD49" s="277"/>
      <c r="AE49" s="452"/>
      <c r="AF49" s="351" t="str">
        <f>入力フォーム!AU59</f>
        <v/>
      </c>
      <c r="AG49" s="455"/>
      <c r="AH49" s="463"/>
    </row>
    <row r="50" spans="1:34" ht="16.5" customHeight="1">
      <c r="A50" s="245">
        <v>17</v>
      </c>
      <c r="B50" s="269" t="str">
        <f>入力フォーム!AF60</f>
        <v/>
      </c>
      <c r="C50" s="279" t="str">
        <f>入力フォーム!AH60</f>
        <v/>
      </c>
      <c r="D50" s="279"/>
      <c r="E50" s="279" t="str">
        <f>入力フォーム!AI60</f>
        <v/>
      </c>
      <c r="F50" s="279"/>
      <c r="G50" s="279"/>
      <c r="H50" s="279" t="str">
        <f>入力フォーム!AJ60</f>
        <v/>
      </c>
      <c r="I50" s="279"/>
      <c r="J50" s="279"/>
      <c r="K50" s="279" t="str">
        <f>入力フォーム!AK60</f>
        <v/>
      </c>
      <c r="L50" s="279"/>
      <c r="M50" s="279" t="str">
        <f>入力フォーム!AL60</f>
        <v/>
      </c>
      <c r="N50" s="279"/>
      <c r="O50" s="279" t="str">
        <f>入力フォーム!AM60</f>
        <v/>
      </c>
      <c r="P50" s="279"/>
      <c r="Q50" s="379" t="str">
        <f t="shared" si="0"/>
        <v/>
      </c>
      <c r="R50" s="379"/>
      <c r="S50" s="378" t="str">
        <f>入力フォーム!AO60</f>
        <v/>
      </c>
      <c r="T50" s="378"/>
      <c r="U50" s="378" t="str">
        <f>入力フォーム!AP60</f>
        <v/>
      </c>
      <c r="V50" s="378"/>
      <c r="W50" s="378" t="str">
        <f>入力フォーム!AQ60</f>
        <v/>
      </c>
      <c r="X50" s="378"/>
      <c r="Y50" s="378" t="str">
        <f>入力フォーム!AR60</f>
        <v/>
      </c>
      <c r="Z50" s="378"/>
      <c r="AA50" s="378" t="str">
        <f>入力フォーム!AS60</f>
        <v/>
      </c>
      <c r="AB50" s="378"/>
      <c r="AC50" s="351" t="str">
        <f>入力フォーム!AT60</f>
        <v/>
      </c>
      <c r="AD50" s="277"/>
      <c r="AE50" s="452"/>
      <c r="AF50" s="351" t="str">
        <f>入力フォーム!AU60</f>
        <v/>
      </c>
      <c r="AG50" s="455"/>
      <c r="AH50" s="463"/>
    </row>
    <row r="51" spans="1:34" ht="16.5" customHeight="1">
      <c r="A51" s="245">
        <v>18</v>
      </c>
      <c r="B51" s="269" t="str">
        <f>入力フォーム!AF61</f>
        <v/>
      </c>
      <c r="C51" s="279" t="str">
        <f>入力フォーム!AH61</f>
        <v/>
      </c>
      <c r="D51" s="279"/>
      <c r="E51" s="279" t="str">
        <f>入力フォーム!AI61</f>
        <v/>
      </c>
      <c r="F51" s="279"/>
      <c r="G51" s="279"/>
      <c r="H51" s="279" t="str">
        <f>入力フォーム!AJ61</f>
        <v/>
      </c>
      <c r="I51" s="279"/>
      <c r="J51" s="279"/>
      <c r="K51" s="279" t="str">
        <f>入力フォーム!AK61</f>
        <v/>
      </c>
      <c r="L51" s="279"/>
      <c r="M51" s="279" t="str">
        <f>入力フォーム!AL61</f>
        <v/>
      </c>
      <c r="N51" s="279"/>
      <c r="O51" s="279" t="str">
        <f>入力フォーム!AM61</f>
        <v/>
      </c>
      <c r="P51" s="279"/>
      <c r="Q51" s="379" t="str">
        <f t="shared" si="0"/>
        <v/>
      </c>
      <c r="R51" s="379"/>
      <c r="S51" s="378" t="str">
        <f>入力フォーム!AO61</f>
        <v/>
      </c>
      <c r="T51" s="378"/>
      <c r="U51" s="378" t="str">
        <f>入力フォーム!AP61</f>
        <v/>
      </c>
      <c r="V51" s="378"/>
      <c r="W51" s="378" t="str">
        <f>入力フォーム!AQ61</f>
        <v/>
      </c>
      <c r="X51" s="378"/>
      <c r="Y51" s="378" t="str">
        <f>入力フォーム!AR61</f>
        <v/>
      </c>
      <c r="Z51" s="378"/>
      <c r="AA51" s="378" t="str">
        <f>入力フォーム!AS61</f>
        <v/>
      </c>
      <c r="AB51" s="378"/>
      <c r="AC51" s="351" t="str">
        <f>入力フォーム!AT61</f>
        <v/>
      </c>
      <c r="AD51" s="277"/>
      <c r="AE51" s="452"/>
      <c r="AF51" s="351" t="str">
        <f>入力フォーム!AU61</f>
        <v/>
      </c>
      <c r="AG51" s="455"/>
      <c r="AH51" s="463"/>
    </row>
    <row r="52" spans="1:34" ht="16.5" customHeight="1">
      <c r="A52" s="245">
        <v>19</v>
      </c>
      <c r="B52" s="269" t="str">
        <f>入力フォーム!AF62</f>
        <v/>
      </c>
      <c r="C52" s="279" t="str">
        <f>入力フォーム!AH62</f>
        <v/>
      </c>
      <c r="D52" s="279"/>
      <c r="E52" s="279" t="str">
        <f>入力フォーム!AI62</f>
        <v/>
      </c>
      <c r="F52" s="279"/>
      <c r="G52" s="279"/>
      <c r="H52" s="279" t="str">
        <f>入力フォーム!AJ62</f>
        <v/>
      </c>
      <c r="I52" s="279"/>
      <c r="J52" s="279"/>
      <c r="K52" s="279" t="str">
        <f>入力フォーム!AK62</f>
        <v/>
      </c>
      <c r="L52" s="279"/>
      <c r="M52" s="279" t="str">
        <f>入力フォーム!AL62</f>
        <v/>
      </c>
      <c r="N52" s="279"/>
      <c r="O52" s="279" t="str">
        <f>入力フォーム!AM62</f>
        <v/>
      </c>
      <c r="P52" s="279"/>
      <c r="Q52" s="379" t="str">
        <f t="shared" si="0"/>
        <v/>
      </c>
      <c r="R52" s="379"/>
      <c r="S52" s="378" t="str">
        <f>入力フォーム!AO62</f>
        <v/>
      </c>
      <c r="T52" s="378"/>
      <c r="U52" s="378" t="str">
        <f>入力フォーム!AP62</f>
        <v/>
      </c>
      <c r="V52" s="378"/>
      <c r="W52" s="378" t="str">
        <f>入力フォーム!AQ62</f>
        <v/>
      </c>
      <c r="X52" s="378"/>
      <c r="Y52" s="378" t="str">
        <f>入力フォーム!AR62</f>
        <v/>
      </c>
      <c r="Z52" s="378"/>
      <c r="AA52" s="378" t="str">
        <f>入力フォーム!AS62</f>
        <v/>
      </c>
      <c r="AB52" s="378"/>
      <c r="AC52" s="351" t="str">
        <f>入力フォーム!AT62</f>
        <v/>
      </c>
      <c r="AD52" s="277"/>
      <c r="AE52" s="452"/>
      <c r="AF52" s="351" t="str">
        <f>入力フォーム!AU62</f>
        <v/>
      </c>
      <c r="AG52" s="455"/>
      <c r="AH52" s="463"/>
    </row>
    <row r="53" spans="1:34" ht="16.5" customHeight="1">
      <c r="A53" s="245">
        <v>20</v>
      </c>
      <c r="B53" s="269" t="str">
        <f>入力フォーム!AF63</f>
        <v/>
      </c>
      <c r="C53" s="279" t="str">
        <f>入力フォーム!AH63</f>
        <v/>
      </c>
      <c r="D53" s="279"/>
      <c r="E53" s="279" t="str">
        <f>入力フォーム!AI63</f>
        <v/>
      </c>
      <c r="F53" s="279"/>
      <c r="G53" s="279"/>
      <c r="H53" s="279" t="str">
        <f>入力フォーム!AJ63</f>
        <v/>
      </c>
      <c r="I53" s="279"/>
      <c r="J53" s="279"/>
      <c r="K53" s="279" t="str">
        <f>入力フォーム!AK63</f>
        <v/>
      </c>
      <c r="L53" s="279"/>
      <c r="M53" s="279" t="str">
        <f>入力フォーム!AL63</f>
        <v/>
      </c>
      <c r="N53" s="279"/>
      <c r="O53" s="279" t="str">
        <f>入力フォーム!AM63</f>
        <v/>
      </c>
      <c r="P53" s="279"/>
      <c r="Q53" s="379" t="str">
        <f t="shared" si="0"/>
        <v/>
      </c>
      <c r="R53" s="379"/>
      <c r="S53" s="378" t="str">
        <f>入力フォーム!AO63</f>
        <v/>
      </c>
      <c r="T53" s="378"/>
      <c r="U53" s="378" t="str">
        <f>入力フォーム!AP63</f>
        <v/>
      </c>
      <c r="V53" s="378"/>
      <c r="W53" s="378" t="str">
        <f>入力フォーム!AQ63</f>
        <v/>
      </c>
      <c r="X53" s="378"/>
      <c r="Y53" s="378" t="str">
        <f>入力フォーム!AR63</f>
        <v/>
      </c>
      <c r="Z53" s="378"/>
      <c r="AA53" s="378" t="str">
        <f>入力フォーム!AS63</f>
        <v/>
      </c>
      <c r="AB53" s="378"/>
      <c r="AC53" s="351" t="str">
        <f>入力フォーム!AT63</f>
        <v/>
      </c>
      <c r="AD53" s="277"/>
      <c r="AE53" s="452"/>
      <c r="AF53" s="351" t="str">
        <f>入力フォーム!AU63</f>
        <v/>
      </c>
      <c r="AG53" s="455"/>
      <c r="AH53" s="463"/>
    </row>
    <row r="54" spans="1:34" ht="16.5" customHeight="1">
      <c r="A54" s="245">
        <v>21</v>
      </c>
      <c r="B54" s="269" t="str">
        <f>入力フォーム!AF64</f>
        <v/>
      </c>
      <c r="C54" s="279" t="str">
        <f>入力フォーム!AH64</f>
        <v/>
      </c>
      <c r="D54" s="279"/>
      <c r="E54" s="279" t="str">
        <f>入力フォーム!AI64</f>
        <v/>
      </c>
      <c r="F54" s="279"/>
      <c r="G54" s="279"/>
      <c r="H54" s="279" t="str">
        <f>入力フォーム!AJ64</f>
        <v/>
      </c>
      <c r="I54" s="279"/>
      <c r="J54" s="279"/>
      <c r="K54" s="279" t="str">
        <f>入力フォーム!AK64</f>
        <v/>
      </c>
      <c r="L54" s="279"/>
      <c r="M54" s="279" t="str">
        <f>入力フォーム!AL64</f>
        <v/>
      </c>
      <c r="N54" s="279"/>
      <c r="O54" s="279" t="str">
        <f>入力フォーム!AM64</f>
        <v/>
      </c>
      <c r="P54" s="279"/>
      <c r="Q54" s="379" t="str">
        <f t="shared" si="0"/>
        <v/>
      </c>
      <c r="R54" s="379"/>
      <c r="S54" s="378" t="str">
        <f>入力フォーム!AO64</f>
        <v/>
      </c>
      <c r="T54" s="378"/>
      <c r="U54" s="378" t="str">
        <f>入力フォーム!AP64</f>
        <v/>
      </c>
      <c r="V54" s="378"/>
      <c r="W54" s="378" t="str">
        <f>入力フォーム!AQ64</f>
        <v/>
      </c>
      <c r="X54" s="378"/>
      <c r="Y54" s="378" t="str">
        <f>入力フォーム!AR64</f>
        <v/>
      </c>
      <c r="Z54" s="378"/>
      <c r="AA54" s="378" t="str">
        <f>入力フォーム!AS64</f>
        <v/>
      </c>
      <c r="AB54" s="378"/>
      <c r="AC54" s="351" t="str">
        <f>入力フォーム!AT64</f>
        <v/>
      </c>
      <c r="AD54" s="277"/>
      <c r="AE54" s="452"/>
      <c r="AF54" s="351" t="str">
        <f>入力フォーム!AU64</f>
        <v/>
      </c>
      <c r="AG54" s="455"/>
      <c r="AH54" s="463"/>
    </row>
    <row r="55" spans="1:34" ht="16.5" customHeight="1">
      <c r="A55" s="245">
        <v>22</v>
      </c>
      <c r="B55" s="269" t="str">
        <f>入力フォーム!AF65</f>
        <v/>
      </c>
      <c r="C55" s="279" t="str">
        <f>入力フォーム!AH65</f>
        <v/>
      </c>
      <c r="D55" s="279"/>
      <c r="E55" s="279" t="str">
        <f>入力フォーム!AI65</f>
        <v/>
      </c>
      <c r="F55" s="279"/>
      <c r="G55" s="279"/>
      <c r="H55" s="279" t="str">
        <f>入力フォーム!AJ65</f>
        <v/>
      </c>
      <c r="I55" s="279"/>
      <c r="J55" s="279"/>
      <c r="K55" s="279" t="str">
        <f>入力フォーム!AK65</f>
        <v/>
      </c>
      <c r="L55" s="279"/>
      <c r="M55" s="279" t="str">
        <f>入力フォーム!AL65</f>
        <v/>
      </c>
      <c r="N55" s="279"/>
      <c r="O55" s="279" t="str">
        <f>入力フォーム!AM65</f>
        <v/>
      </c>
      <c r="P55" s="279"/>
      <c r="Q55" s="379" t="str">
        <f t="shared" si="0"/>
        <v/>
      </c>
      <c r="R55" s="379"/>
      <c r="S55" s="378" t="str">
        <f>入力フォーム!AO65</f>
        <v/>
      </c>
      <c r="T55" s="378"/>
      <c r="U55" s="378" t="str">
        <f>入力フォーム!AP65</f>
        <v/>
      </c>
      <c r="V55" s="378"/>
      <c r="W55" s="378" t="str">
        <f>入力フォーム!AQ65</f>
        <v/>
      </c>
      <c r="X55" s="378"/>
      <c r="Y55" s="378" t="str">
        <f>入力フォーム!AR65</f>
        <v/>
      </c>
      <c r="Z55" s="378"/>
      <c r="AA55" s="378" t="str">
        <f>入力フォーム!AS65</f>
        <v/>
      </c>
      <c r="AB55" s="378"/>
      <c r="AC55" s="351" t="str">
        <f>入力フォーム!AT65</f>
        <v/>
      </c>
      <c r="AD55" s="277"/>
      <c r="AE55" s="452"/>
      <c r="AF55" s="351" t="str">
        <f>入力フォーム!AU65</f>
        <v/>
      </c>
      <c r="AG55" s="455"/>
      <c r="AH55" s="463"/>
    </row>
    <row r="56" spans="1:34" ht="16.5" customHeight="1">
      <c r="A56" s="245">
        <v>23</v>
      </c>
      <c r="B56" s="269" t="str">
        <f>入力フォーム!AF66</f>
        <v/>
      </c>
      <c r="C56" s="279" t="str">
        <f>入力フォーム!AH66</f>
        <v/>
      </c>
      <c r="D56" s="279"/>
      <c r="E56" s="279" t="str">
        <f>入力フォーム!AI66</f>
        <v/>
      </c>
      <c r="F56" s="279"/>
      <c r="G56" s="279"/>
      <c r="H56" s="279" t="str">
        <f>入力フォーム!AJ66</f>
        <v/>
      </c>
      <c r="I56" s="279"/>
      <c r="J56" s="279"/>
      <c r="K56" s="279" t="str">
        <f>入力フォーム!AK66</f>
        <v/>
      </c>
      <c r="L56" s="279"/>
      <c r="M56" s="279" t="str">
        <f>入力フォーム!AL66</f>
        <v/>
      </c>
      <c r="N56" s="279"/>
      <c r="O56" s="279" t="str">
        <f>入力フォーム!AM66</f>
        <v/>
      </c>
      <c r="P56" s="279"/>
      <c r="Q56" s="379" t="str">
        <f t="shared" si="0"/>
        <v/>
      </c>
      <c r="R56" s="379"/>
      <c r="S56" s="378" t="str">
        <f>入力フォーム!AO66</f>
        <v/>
      </c>
      <c r="T56" s="378"/>
      <c r="U56" s="378" t="str">
        <f>入力フォーム!AP66</f>
        <v/>
      </c>
      <c r="V56" s="378"/>
      <c r="W56" s="378" t="str">
        <f>入力フォーム!AQ66</f>
        <v/>
      </c>
      <c r="X56" s="378"/>
      <c r="Y56" s="378" t="str">
        <f>入力フォーム!AR66</f>
        <v/>
      </c>
      <c r="Z56" s="378"/>
      <c r="AA56" s="378" t="str">
        <f>入力フォーム!AS66</f>
        <v/>
      </c>
      <c r="AB56" s="378"/>
      <c r="AC56" s="351" t="str">
        <f>入力フォーム!AT66</f>
        <v/>
      </c>
      <c r="AD56" s="277"/>
      <c r="AE56" s="452"/>
      <c r="AF56" s="351" t="str">
        <f>入力フォーム!AU66</f>
        <v/>
      </c>
      <c r="AG56" s="455"/>
      <c r="AH56" s="463"/>
    </row>
    <row r="57" spans="1:34" ht="16.5" customHeight="1">
      <c r="A57" s="245">
        <v>24</v>
      </c>
      <c r="B57" s="269" t="str">
        <f>入力フォーム!AF67</f>
        <v/>
      </c>
      <c r="C57" s="279" t="str">
        <f>入力フォーム!AH67</f>
        <v/>
      </c>
      <c r="D57" s="279"/>
      <c r="E57" s="279" t="str">
        <f>入力フォーム!AI67</f>
        <v/>
      </c>
      <c r="F57" s="279"/>
      <c r="G57" s="279"/>
      <c r="H57" s="279" t="str">
        <f>入力フォーム!AJ67</f>
        <v/>
      </c>
      <c r="I57" s="279"/>
      <c r="J57" s="279"/>
      <c r="K57" s="279" t="str">
        <f>入力フォーム!AK67</f>
        <v/>
      </c>
      <c r="L57" s="279"/>
      <c r="M57" s="279" t="str">
        <f>入力フォーム!AL67</f>
        <v/>
      </c>
      <c r="N57" s="279"/>
      <c r="O57" s="279" t="str">
        <f>入力フォーム!AM67</f>
        <v/>
      </c>
      <c r="P57" s="279"/>
      <c r="Q57" s="379" t="str">
        <f t="shared" si="0"/>
        <v/>
      </c>
      <c r="R57" s="379"/>
      <c r="S57" s="378" t="str">
        <f>入力フォーム!AO67</f>
        <v/>
      </c>
      <c r="T57" s="378"/>
      <c r="U57" s="378" t="str">
        <f>入力フォーム!AP67</f>
        <v/>
      </c>
      <c r="V57" s="378"/>
      <c r="W57" s="378" t="str">
        <f>入力フォーム!AQ67</f>
        <v/>
      </c>
      <c r="X57" s="378"/>
      <c r="Y57" s="378" t="str">
        <f>入力フォーム!AR67</f>
        <v/>
      </c>
      <c r="Z57" s="378"/>
      <c r="AA57" s="378" t="str">
        <f>入力フォーム!AS67</f>
        <v/>
      </c>
      <c r="AB57" s="378"/>
      <c r="AC57" s="351" t="str">
        <f>入力フォーム!AT67</f>
        <v/>
      </c>
      <c r="AD57" s="277"/>
      <c r="AE57" s="452"/>
      <c r="AF57" s="351" t="str">
        <f>入力フォーム!AU67</f>
        <v/>
      </c>
      <c r="AG57" s="455"/>
      <c r="AH57" s="463"/>
    </row>
    <row r="58" spans="1:34" ht="16.5" customHeight="1">
      <c r="A58" s="245">
        <v>25</v>
      </c>
      <c r="B58" s="269" t="str">
        <f>入力フォーム!AF68</f>
        <v/>
      </c>
      <c r="C58" s="279" t="str">
        <f>入力フォーム!AH68</f>
        <v/>
      </c>
      <c r="D58" s="279"/>
      <c r="E58" s="279" t="str">
        <f>入力フォーム!AI68</f>
        <v/>
      </c>
      <c r="F58" s="279"/>
      <c r="G58" s="279"/>
      <c r="H58" s="279" t="str">
        <f>入力フォーム!AJ68</f>
        <v/>
      </c>
      <c r="I58" s="279"/>
      <c r="J58" s="279"/>
      <c r="K58" s="279" t="str">
        <f>入力フォーム!AK68</f>
        <v/>
      </c>
      <c r="L58" s="279"/>
      <c r="M58" s="279" t="str">
        <f>入力フォーム!AL68</f>
        <v/>
      </c>
      <c r="N58" s="279"/>
      <c r="O58" s="279" t="str">
        <f>入力フォーム!AM68</f>
        <v/>
      </c>
      <c r="P58" s="279"/>
      <c r="Q58" s="379" t="str">
        <f t="shared" si="0"/>
        <v/>
      </c>
      <c r="R58" s="379"/>
      <c r="S58" s="378" t="str">
        <f>入力フォーム!AO68</f>
        <v/>
      </c>
      <c r="T58" s="378"/>
      <c r="U58" s="378" t="str">
        <f>入力フォーム!AP68</f>
        <v/>
      </c>
      <c r="V58" s="378"/>
      <c r="W58" s="378" t="str">
        <f>入力フォーム!AQ68</f>
        <v/>
      </c>
      <c r="X58" s="378"/>
      <c r="Y58" s="378" t="str">
        <f>入力フォーム!AR68</f>
        <v/>
      </c>
      <c r="Z58" s="378"/>
      <c r="AA58" s="378" t="str">
        <f>入力フォーム!AS68</f>
        <v/>
      </c>
      <c r="AB58" s="378"/>
      <c r="AC58" s="351" t="str">
        <f>入力フォーム!AT68</f>
        <v/>
      </c>
      <c r="AD58" s="277"/>
      <c r="AE58" s="452"/>
      <c r="AF58" s="351" t="str">
        <f>入力フォーム!AU68</f>
        <v/>
      </c>
      <c r="AG58" s="455"/>
      <c r="AH58" s="463"/>
    </row>
    <row r="59" spans="1:34" ht="16.5" customHeight="1">
      <c r="A59" s="245">
        <v>26</v>
      </c>
      <c r="B59" s="269" t="str">
        <f>入力フォーム!AF69</f>
        <v/>
      </c>
      <c r="C59" s="279" t="str">
        <f>入力フォーム!AH69</f>
        <v/>
      </c>
      <c r="D59" s="279"/>
      <c r="E59" s="279" t="str">
        <f>入力フォーム!AI69</f>
        <v/>
      </c>
      <c r="F59" s="279"/>
      <c r="G59" s="279"/>
      <c r="H59" s="279" t="str">
        <f>入力フォーム!AJ69</f>
        <v/>
      </c>
      <c r="I59" s="279"/>
      <c r="J59" s="279"/>
      <c r="K59" s="279" t="str">
        <f>入力フォーム!AK69</f>
        <v/>
      </c>
      <c r="L59" s="279"/>
      <c r="M59" s="279" t="str">
        <f>入力フォーム!AL69</f>
        <v/>
      </c>
      <c r="N59" s="279"/>
      <c r="O59" s="279" t="str">
        <f>入力フォーム!AM69</f>
        <v/>
      </c>
      <c r="P59" s="279"/>
      <c r="Q59" s="379" t="str">
        <f t="shared" si="0"/>
        <v/>
      </c>
      <c r="R59" s="379"/>
      <c r="S59" s="378" t="str">
        <f>入力フォーム!AO69</f>
        <v/>
      </c>
      <c r="T59" s="378"/>
      <c r="U59" s="378" t="str">
        <f>入力フォーム!AP69</f>
        <v/>
      </c>
      <c r="V59" s="378"/>
      <c r="W59" s="378" t="str">
        <f>入力フォーム!AQ69</f>
        <v/>
      </c>
      <c r="X59" s="378"/>
      <c r="Y59" s="378" t="str">
        <f>入力フォーム!AR69</f>
        <v/>
      </c>
      <c r="Z59" s="378"/>
      <c r="AA59" s="378" t="str">
        <f>入力フォーム!AS69</f>
        <v/>
      </c>
      <c r="AB59" s="378"/>
      <c r="AC59" s="351" t="str">
        <f>入力フォーム!AT69</f>
        <v/>
      </c>
      <c r="AD59" s="277"/>
      <c r="AE59" s="452"/>
      <c r="AF59" s="351" t="str">
        <f>入力フォーム!AU69</f>
        <v/>
      </c>
      <c r="AG59" s="455"/>
      <c r="AH59" s="463"/>
    </row>
    <row r="60" spans="1:34" ht="16.5" customHeight="1">
      <c r="A60" s="245">
        <v>27</v>
      </c>
      <c r="B60" s="269" t="str">
        <f>入力フォーム!AF70</f>
        <v/>
      </c>
      <c r="C60" s="279" t="str">
        <f>入力フォーム!AH70</f>
        <v/>
      </c>
      <c r="D60" s="279"/>
      <c r="E60" s="279" t="str">
        <f>入力フォーム!AI70</f>
        <v/>
      </c>
      <c r="F60" s="279"/>
      <c r="G60" s="279"/>
      <c r="H60" s="279" t="str">
        <f>入力フォーム!AJ70</f>
        <v/>
      </c>
      <c r="I60" s="279"/>
      <c r="J60" s="279"/>
      <c r="K60" s="279" t="str">
        <f>入力フォーム!AK70</f>
        <v/>
      </c>
      <c r="L60" s="279"/>
      <c r="M60" s="279" t="str">
        <f>入力フォーム!AL70</f>
        <v/>
      </c>
      <c r="N60" s="279"/>
      <c r="O60" s="279" t="str">
        <f>入力フォーム!AM70</f>
        <v/>
      </c>
      <c r="P60" s="279"/>
      <c r="Q60" s="379" t="str">
        <f t="shared" si="0"/>
        <v/>
      </c>
      <c r="R60" s="379"/>
      <c r="S60" s="378" t="str">
        <f>入力フォーム!AO70</f>
        <v/>
      </c>
      <c r="T60" s="378"/>
      <c r="U60" s="378" t="str">
        <f>入力フォーム!AP70</f>
        <v/>
      </c>
      <c r="V60" s="378"/>
      <c r="W60" s="378" t="str">
        <f>入力フォーム!AQ70</f>
        <v/>
      </c>
      <c r="X60" s="378"/>
      <c r="Y60" s="378" t="str">
        <f>入力フォーム!AR70</f>
        <v/>
      </c>
      <c r="Z60" s="378"/>
      <c r="AA60" s="378" t="str">
        <f>入力フォーム!AS70</f>
        <v/>
      </c>
      <c r="AB60" s="378"/>
      <c r="AC60" s="351" t="str">
        <f>入力フォーム!AT70</f>
        <v/>
      </c>
      <c r="AD60" s="277"/>
      <c r="AE60" s="452"/>
      <c r="AF60" s="351" t="str">
        <f>入力フォーム!AU70</f>
        <v/>
      </c>
      <c r="AG60" s="455"/>
      <c r="AH60" s="463"/>
    </row>
    <row r="61" spans="1:34" ht="16.5" customHeight="1">
      <c r="A61" s="245">
        <v>28</v>
      </c>
      <c r="B61" s="269" t="str">
        <f>入力フォーム!AF71</f>
        <v/>
      </c>
      <c r="C61" s="279" t="str">
        <f>入力フォーム!AH71</f>
        <v/>
      </c>
      <c r="D61" s="279"/>
      <c r="E61" s="279" t="str">
        <f>入力フォーム!AI71</f>
        <v/>
      </c>
      <c r="F61" s="279"/>
      <c r="G61" s="279"/>
      <c r="H61" s="279" t="str">
        <f>入力フォーム!AJ71</f>
        <v/>
      </c>
      <c r="I61" s="279"/>
      <c r="J61" s="279"/>
      <c r="K61" s="279" t="str">
        <f>入力フォーム!AK71</f>
        <v/>
      </c>
      <c r="L61" s="279"/>
      <c r="M61" s="279" t="str">
        <f>入力フォーム!AL71</f>
        <v/>
      </c>
      <c r="N61" s="279"/>
      <c r="O61" s="279" t="str">
        <f>入力フォーム!AM71</f>
        <v/>
      </c>
      <c r="P61" s="279"/>
      <c r="Q61" s="379" t="str">
        <f t="shared" si="0"/>
        <v/>
      </c>
      <c r="R61" s="379"/>
      <c r="S61" s="378" t="str">
        <f>入力フォーム!AO71</f>
        <v/>
      </c>
      <c r="T61" s="378"/>
      <c r="U61" s="378" t="str">
        <f>入力フォーム!AP71</f>
        <v/>
      </c>
      <c r="V61" s="378"/>
      <c r="W61" s="378" t="str">
        <f>入力フォーム!AQ71</f>
        <v/>
      </c>
      <c r="X61" s="378"/>
      <c r="Y61" s="378" t="str">
        <f>入力フォーム!AR71</f>
        <v/>
      </c>
      <c r="Z61" s="378"/>
      <c r="AA61" s="378" t="str">
        <f>入力フォーム!AS71</f>
        <v/>
      </c>
      <c r="AB61" s="378"/>
      <c r="AC61" s="351" t="str">
        <f>入力フォーム!AT71</f>
        <v/>
      </c>
      <c r="AD61" s="277"/>
      <c r="AE61" s="452"/>
      <c r="AF61" s="351" t="str">
        <f>入力フォーム!AU71</f>
        <v/>
      </c>
      <c r="AG61" s="455"/>
      <c r="AH61" s="463"/>
    </row>
    <row r="62" spans="1:34" ht="16.5" customHeight="1">
      <c r="A62" s="245">
        <v>29</v>
      </c>
      <c r="B62" s="269" t="str">
        <f>入力フォーム!AF72</f>
        <v/>
      </c>
      <c r="C62" s="279" t="str">
        <f>入力フォーム!AH72</f>
        <v/>
      </c>
      <c r="D62" s="279"/>
      <c r="E62" s="279" t="str">
        <f>入力フォーム!AI72</f>
        <v/>
      </c>
      <c r="F62" s="279"/>
      <c r="G62" s="279"/>
      <c r="H62" s="279" t="str">
        <f>入力フォーム!AJ72</f>
        <v/>
      </c>
      <c r="I62" s="279"/>
      <c r="J62" s="279"/>
      <c r="K62" s="279" t="str">
        <f>入力フォーム!AK72</f>
        <v/>
      </c>
      <c r="L62" s="279"/>
      <c r="M62" s="279" t="str">
        <f>入力フォーム!AL72</f>
        <v/>
      </c>
      <c r="N62" s="279"/>
      <c r="O62" s="279" t="str">
        <f>入力フォーム!AM72</f>
        <v/>
      </c>
      <c r="P62" s="279"/>
      <c r="Q62" s="379" t="str">
        <f t="shared" si="0"/>
        <v/>
      </c>
      <c r="R62" s="379"/>
      <c r="S62" s="378" t="str">
        <f>入力フォーム!AO72</f>
        <v/>
      </c>
      <c r="T62" s="378"/>
      <c r="U62" s="378" t="str">
        <f>入力フォーム!AP72</f>
        <v/>
      </c>
      <c r="V62" s="378"/>
      <c r="W62" s="378" t="str">
        <f>入力フォーム!AQ72</f>
        <v/>
      </c>
      <c r="X62" s="378"/>
      <c r="Y62" s="378" t="str">
        <f>入力フォーム!AR72</f>
        <v/>
      </c>
      <c r="Z62" s="378"/>
      <c r="AA62" s="378" t="str">
        <f>入力フォーム!AS72</f>
        <v/>
      </c>
      <c r="AB62" s="378"/>
      <c r="AC62" s="351" t="str">
        <f>入力フォーム!AT72</f>
        <v/>
      </c>
      <c r="AD62" s="277"/>
      <c r="AE62" s="452"/>
      <c r="AF62" s="351" t="str">
        <f>入力フォーム!AU72</f>
        <v/>
      </c>
      <c r="AG62" s="455"/>
      <c r="AH62" s="463"/>
    </row>
    <row r="63" spans="1:34" ht="16.5" customHeight="1">
      <c r="A63" s="245">
        <v>30</v>
      </c>
      <c r="B63" s="269" t="str">
        <f>入力フォーム!AF73</f>
        <v/>
      </c>
      <c r="C63" s="279" t="str">
        <f>入力フォーム!AH73</f>
        <v/>
      </c>
      <c r="D63" s="279"/>
      <c r="E63" s="279" t="str">
        <f>入力フォーム!AI73</f>
        <v/>
      </c>
      <c r="F63" s="279"/>
      <c r="G63" s="279"/>
      <c r="H63" s="279" t="str">
        <f>入力フォーム!AJ73</f>
        <v/>
      </c>
      <c r="I63" s="279"/>
      <c r="J63" s="279"/>
      <c r="K63" s="279" t="str">
        <f>入力フォーム!AK73</f>
        <v/>
      </c>
      <c r="L63" s="279"/>
      <c r="M63" s="279" t="str">
        <f>入力フォーム!AL73</f>
        <v/>
      </c>
      <c r="N63" s="279"/>
      <c r="O63" s="279" t="str">
        <f>入力フォーム!AM73</f>
        <v/>
      </c>
      <c r="P63" s="279"/>
      <c r="Q63" s="379" t="str">
        <f t="shared" si="0"/>
        <v/>
      </c>
      <c r="R63" s="379"/>
      <c r="S63" s="378" t="str">
        <f>入力フォーム!AO73</f>
        <v/>
      </c>
      <c r="T63" s="378"/>
      <c r="U63" s="378" t="str">
        <f>入力フォーム!AP73</f>
        <v/>
      </c>
      <c r="V63" s="378"/>
      <c r="W63" s="378" t="str">
        <f>入力フォーム!AQ73</f>
        <v/>
      </c>
      <c r="X63" s="378"/>
      <c r="Y63" s="378" t="str">
        <f>入力フォーム!AR73</f>
        <v/>
      </c>
      <c r="Z63" s="378"/>
      <c r="AA63" s="378" t="str">
        <f>入力フォーム!AS73</f>
        <v/>
      </c>
      <c r="AB63" s="378"/>
      <c r="AC63" s="351" t="str">
        <f>入力フォーム!AT73</f>
        <v/>
      </c>
      <c r="AD63" s="277"/>
      <c r="AE63" s="452"/>
      <c r="AF63" s="351" t="str">
        <f>入力フォーム!AU73</f>
        <v/>
      </c>
      <c r="AG63" s="455"/>
      <c r="AH63" s="463"/>
    </row>
    <row r="64" spans="1:34" ht="16.5" customHeight="1">
      <c r="A64" s="245">
        <v>31</v>
      </c>
      <c r="B64" s="269" t="str">
        <f>入力フォーム!AF74</f>
        <v/>
      </c>
      <c r="C64" s="279" t="str">
        <f>入力フォーム!AH74</f>
        <v/>
      </c>
      <c r="D64" s="279"/>
      <c r="E64" s="279" t="str">
        <f>入力フォーム!AI74</f>
        <v/>
      </c>
      <c r="F64" s="279"/>
      <c r="G64" s="279"/>
      <c r="H64" s="279" t="str">
        <f>入力フォーム!AJ74</f>
        <v/>
      </c>
      <c r="I64" s="279"/>
      <c r="J64" s="279"/>
      <c r="K64" s="279" t="str">
        <f>入力フォーム!AK74</f>
        <v/>
      </c>
      <c r="L64" s="279"/>
      <c r="M64" s="279" t="str">
        <f>入力フォーム!AL74</f>
        <v/>
      </c>
      <c r="N64" s="279"/>
      <c r="O64" s="279" t="str">
        <f>入力フォーム!AM74</f>
        <v/>
      </c>
      <c r="P64" s="279"/>
      <c r="Q64" s="379" t="str">
        <f t="shared" si="0"/>
        <v/>
      </c>
      <c r="R64" s="379"/>
      <c r="S64" s="378" t="str">
        <f>入力フォーム!AO74</f>
        <v/>
      </c>
      <c r="T64" s="378"/>
      <c r="U64" s="378" t="str">
        <f>入力フォーム!AP74</f>
        <v/>
      </c>
      <c r="V64" s="378"/>
      <c r="W64" s="378" t="str">
        <f>入力フォーム!AQ74</f>
        <v/>
      </c>
      <c r="X64" s="378"/>
      <c r="Y64" s="378" t="str">
        <f>入力フォーム!AR74</f>
        <v/>
      </c>
      <c r="Z64" s="378"/>
      <c r="AA64" s="378" t="str">
        <f>入力フォーム!AS74</f>
        <v/>
      </c>
      <c r="AB64" s="378"/>
      <c r="AC64" s="351" t="str">
        <f>入力フォーム!AT74</f>
        <v/>
      </c>
      <c r="AD64" s="277"/>
      <c r="AE64" s="452"/>
      <c r="AF64" s="351" t="str">
        <f>入力フォーム!AU74</f>
        <v/>
      </c>
      <c r="AG64" s="455"/>
      <c r="AH64" s="463"/>
    </row>
    <row r="65" spans="1:34" ht="16.5" customHeight="1">
      <c r="A65" s="245">
        <v>32</v>
      </c>
      <c r="B65" s="269" t="str">
        <f>入力フォーム!AF75</f>
        <v/>
      </c>
      <c r="C65" s="279" t="str">
        <f>入力フォーム!AH75</f>
        <v/>
      </c>
      <c r="D65" s="279"/>
      <c r="E65" s="279" t="str">
        <f>入力フォーム!AI75</f>
        <v/>
      </c>
      <c r="F65" s="279"/>
      <c r="G65" s="279"/>
      <c r="H65" s="279" t="str">
        <f>入力フォーム!AJ75</f>
        <v/>
      </c>
      <c r="I65" s="279"/>
      <c r="J65" s="279"/>
      <c r="K65" s="279" t="str">
        <f>入力フォーム!AK75</f>
        <v/>
      </c>
      <c r="L65" s="279"/>
      <c r="M65" s="279" t="str">
        <f>入力フォーム!AL75</f>
        <v/>
      </c>
      <c r="N65" s="279"/>
      <c r="O65" s="279" t="str">
        <f>入力フォーム!AM75</f>
        <v/>
      </c>
      <c r="P65" s="279"/>
      <c r="Q65" s="379" t="str">
        <f t="shared" si="0"/>
        <v/>
      </c>
      <c r="R65" s="379"/>
      <c r="S65" s="378" t="str">
        <f>入力フォーム!AO75</f>
        <v/>
      </c>
      <c r="T65" s="378"/>
      <c r="U65" s="378" t="str">
        <f>入力フォーム!AP75</f>
        <v/>
      </c>
      <c r="V65" s="378"/>
      <c r="W65" s="378" t="str">
        <f>入力フォーム!AQ75</f>
        <v/>
      </c>
      <c r="X65" s="378"/>
      <c r="Y65" s="378" t="str">
        <f>入力フォーム!AR75</f>
        <v/>
      </c>
      <c r="Z65" s="378"/>
      <c r="AA65" s="378" t="str">
        <f>入力フォーム!AS75</f>
        <v/>
      </c>
      <c r="AB65" s="378"/>
      <c r="AC65" s="351" t="str">
        <f>入力フォーム!AT75</f>
        <v/>
      </c>
      <c r="AD65" s="277"/>
      <c r="AE65" s="452"/>
      <c r="AF65" s="351" t="str">
        <f>入力フォーム!AU75</f>
        <v/>
      </c>
      <c r="AG65" s="455"/>
      <c r="AH65" s="463"/>
    </row>
    <row r="66" spans="1:34" ht="16.5" customHeight="1">
      <c r="A66" s="245">
        <v>33</v>
      </c>
      <c r="B66" s="269" t="str">
        <f>入力フォーム!AF76</f>
        <v/>
      </c>
      <c r="C66" s="279" t="str">
        <f>入力フォーム!AH76</f>
        <v/>
      </c>
      <c r="D66" s="279"/>
      <c r="E66" s="279" t="str">
        <f>入力フォーム!AI76</f>
        <v/>
      </c>
      <c r="F66" s="279"/>
      <c r="G66" s="279"/>
      <c r="H66" s="279" t="str">
        <f>入力フォーム!AJ76</f>
        <v/>
      </c>
      <c r="I66" s="279"/>
      <c r="J66" s="279"/>
      <c r="K66" s="279" t="str">
        <f>入力フォーム!AK76</f>
        <v/>
      </c>
      <c r="L66" s="279"/>
      <c r="M66" s="279" t="str">
        <f>入力フォーム!AL76</f>
        <v/>
      </c>
      <c r="N66" s="279"/>
      <c r="O66" s="279" t="str">
        <f>入力フォーム!AM76</f>
        <v/>
      </c>
      <c r="P66" s="279"/>
      <c r="Q66" s="379" t="str">
        <f t="shared" si="0"/>
        <v/>
      </c>
      <c r="R66" s="379"/>
      <c r="S66" s="378" t="str">
        <f>入力フォーム!AO76</f>
        <v/>
      </c>
      <c r="T66" s="378"/>
      <c r="U66" s="378" t="str">
        <f>入力フォーム!AP76</f>
        <v/>
      </c>
      <c r="V66" s="378"/>
      <c r="W66" s="378" t="str">
        <f>入力フォーム!AQ76</f>
        <v/>
      </c>
      <c r="X66" s="378"/>
      <c r="Y66" s="378" t="str">
        <f>入力フォーム!AR76</f>
        <v/>
      </c>
      <c r="Z66" s="378"/>
      <c r="AA66" s="378" t="str">
        <f>入力フォーム!AS76</f>
        <v/>
      </c>
      <c r="AB66" s="378"/>
      <c r="AC66" s="351" t="str">
        <f>入力フォーム!AT76</f>
        <v/>
      </c>
      <c r="AD66" s="277"/>
      <c r="AE66" s="452"/>
      <c r="AF66" s="351" t="str">
        <f>入力フォーム!AU76</f>
        <v/>
      </c>
      <c r="AG66" s="455"/>
      <c r="AH66" s="463"/>
    </row>
    <row r="67" spans="1:34" ht="16.5" customHeight="1">
      <c r="A67" s="245">
        <v>34</v>
      </c>
      <c r="B67" s="269" t="str">
        <f>入力フォーム!AF77</f>
        <v/>
      </c>
      <c r="C67" s="279" t="str">
        <f>入力フォーム!AH77</f>
        <v/>
      </c>
      <c r="D67" s="279"/>
      <c r="E67" s="279" t="str">
        <f>入力フォーム!AI77</f>
        <v/>
      </c>
      <c r="F67" s="279"/>
      <c r="G67" s="279"/>
      <c r="H67" s="279" t="str">
        <f>入力フォーム!AJ77</f>
        <v/>
      </c>
      <c r="I67" s="279"/>
      <c r="J67" s="279"/>
      <c r="K67" s="279" t="str">
        <f>入力フォーム!AK77</f>
        <v/>
      </c>
      <c r="L67" s="279"/>
      <c r="M67" s="279" t="str">
        <f>入力フォーム!AL77</f>
        <v/>
      </c>
      <c r="N67" s="279"/>
      <c r="O67" s="279" t="str">
        <f>入力フォーム!AM77</f>
        <v/>
      </c>
      <c r="P67" s="279"/>
      <c r="Q67" s="379" t="str">
        <f t="shared" si="0"/>
        <v/>
      </c>
      <c r="R67" s="379"/>
      <c r="S67" s="378" t="str">
        <f>入力フォーム!AO77</f>
        <v/>
      </c>
      <c r="T67" s="378"/>
      <c r="U67" s="378" t="str">
        <f>入力フォーム!AP77</f>
        <v/>
      </c>
      <c r="V67" s="378"/>
      <c r="W67" s="378" t="str">
        <f>入力フォーム!AQ77</f>
        <v/>
      </c>
      <c r="X67" s="378"/>
      <c r="Y67" s="378" t="str">
        <f>入力フォーム!AR77</f>
        <v/>
      </c>
      <c r="Z67" s="378"/>
      <c r="AA67" s="378" t="str">
        <f>入力フォーム!AS77</f>
        <v/>
      </c>
      <c r="AB67" s="378"/>
      <c r="AC67" s="351" t="str">
        <f>入力フォーム!AT77</f>
        <v/>
      </c>
      <c r="AD67" s="277"/>
      <c r="AE67" s="452"/>
      <c r="AF67" s="351" t="str">
        <f>入力フォーム!AU77</f>
        <v/>
      </c>
      <c r="AG67" s="455"/>
      <c r="AH67" s="463"/>
    </row>
    <row r="68" spans="1:34" ht="16.5" customHeight="1">
      <c r="A68" s="245">
        <v>35</v>
      </c>
      <c r="B68" s="269" t="str">
        <f>入力フォーム!AF78</f>
        <v/>
      </c>
      <c r="C68" s="279" t="str">
        <f>入力フォーム!AH78</f>
        <v/>
      </c>
      <c r="D68" s="279"/>
      <c r="E68" s="279" t="str">
        <f>入力フォーム!AI78</f>
        <v/>
      </c>
      <c r="F68" s="279"/>
      <c r="G68" s="279"/>
      <c r="H68" s="279" t="str">
        <f>入力フォーム!AJ78</f>
        <v/>
      </c>
      <c r="I68" s="279"/>
      <c r="J68" s="279"/>
      <c r="K68" s="279" t="str">
        <f>入力フォーム!AK78</f>
        <v/>
      </c>
      <c r="L68" s="279"/>
      <c r="M68" s="279" t="str">
        <f>入力フォーム!AL78</f>
        <v/>
      </c>
      <c r="N68" s="279"/>
      <c r="O68" s="279" t="str">
        <f>入力フォーム!AM78</f>
        <v/>
      </c>
      <c r="P68" s="279"/>
      <c r="Q68" s="379" t="str">
        <f t="shared" si="0"/>
        <v/>
      </c>
      <c r="R68" s="379"/>
      <c r="S68" s="378" t="str">
        <f>入力フォーム!AO78</f>
        <v/>
      </c>
      <c r="T68" s="378"/>
      <c r="U68" s="378" t="str">
        <f>入力フォーム!AP78</f>
        <v/>
      </c>
      <c r="V68" s="378"/>
      <c r="W68" s="378" t="str">
        <f>入力フォーム!AQ78</f>
        <v/>
      </c>
      <c r="X68" s="378"/>
      <c r="Y68" s="378" t="str">
        <f>入力フォーム!AR78</f>
        <v/>
      </c>
      <c r="Z68" s="378"/>
      <c r="AA68" s="378" t="str">
        <f>入力フォーム!AS78</f>
        <v/>
      </c>
      <c r="AB68" s="378"/>
      <c r="AC68" s="351" t="str">
        <f>入力フォーム!AT78</f>
        <v/>
      </c>
      <c r="AD68" s="277"/>
      <c r="AE68" s="452"/>
      <c r="AF68" s="351" t="str">
        <f>入力フォーム!AU78</f>
        <v/>
      </c>
      <c r="AG68" s="455"/>
      <c r="AH68" s="463"/>
    </row>
    <row r="69" spans="1:34" ht="16.5" customHeight="1">
      <c r="A69" s="245">
        <v>36</v>
      </c>
      <c r="B69" s="269" t="str">
        <f>入力フォーム!AF79</f>
        <v/>
      </c>
      <c r="C69" s="279" t="str">
        <f>入力フォーム!AH79</f>
        <v/>
      </c>
      <c r="D69" s="279"/>
      <c r="E69" s="279" t="str">
        <f>入力フォーム!AI79</f>
        <v/>
      </c>
      <c r="F69" s="279"/>
      <c r="G69" s="279"/>
      <c r="H69" s="279" t="str">
        <f>入力フォーム!AJ79</f>
        <v/>
      </c>
      <c r="I69" s="279"/>
      <c r="J69" s="279"/>
      <c r="K69" s="279" t="str">
        <f>入力フォーム!AK79</f>
        <v/>
      </c>
      <c r="L69" s="279"/>
      <c r="M69" s="279" t="str">
        <f>入力フォーム!AL79</f>
        <v/>
      </c>
      <c r="N69" s="279"/>
      <c r="O69" s="279" t="str">
        <f>入力フォーム!AM79</f>
        <v/>
      </c>
      <c r="P69" s="279"/>
      <c r="Q69" s="379" t="str">
        <f t="shared" si="0"/>
        <v/>
      </c>
      <c r="R69" s="379"/>
      <c r="S69" s="378" t="str">
        <f>入力フォーム!AO79</f>
        <v/>
      </c>
      <c r="T69" s="378"/>
      <c r="U69" s="378" t="str">
        <f>入力フォーム!AP79</f>
        <v/>
      </c>
      <c r="V69" s="378"/>
      <c r="W69" s="378" t="str">
        <f>入力フォーム!AQ79</f>
        <v/>
      </c>
      <c r="X69" s="378"/>
      <c r="Y69" s="378" t="str">
        <f>入力フォーム!AR79</f>
        <v/>
      </c>
      <c r="Z69" s="378"/>
      <c r="AA69" s="378" t="str">
        <f>入力フォーム!AS79</f>
        <v/>
      </c>
      <c r="AB69" s="378"/>
      <c r="AC69" s="351" t="str">
        <f>入力フォーム!AT79</f>
        <v/>
      </c>
      <c r="AD69" s="277"/>
      <c r="AE69" s="452"/>
      <c r="AF69" s="351" t="str">
        <f>入力フォーム!AU79</f>
        <v/>
      </c>
      <c r="AG69" s="455"/>
      <c r="AH69" s="463"/>
    </row>
    <row r="70" spans="1:34" ht="16.5" customHeight="1">
      <c r="A70" s="245">
        <v>37</v>
      </c>
      <c r="B70" s="269" t="str">
        <f>入力フォーム!AF80</f>
        <v/>
      </c>
      <c r="C70" s="279" t="str">
        <f>入力フォーム!AH80</f>
        <v/>
      </c>
      <c r="D70" s="279"/>
      <c r="E70" s="279" t="str">
        <f>入力フォーム!AI80</f>
        <v/>
      </c>
      <c r="F70" s="279"/>
      <c r="G70" s="279"/>
      <c r="H70" s="279" t="str">
        <f>入力フォーム!AJ80</f>
        <v/>
      </c>
      <c r="I70" s="279"/>
      <c r="J70" s="279"/>
      <c r="K70" s="279" t="str">
        <f>入力フォーム!AK80</f>
        <v/>
      </c>
      <c r="L70" s="279"/>
      <c r="M70" s="279" t="str">
        <f>入力フォーム!AL80</f>
        <v/>
      </c>
      <c r="N70" s="279"/>
      <c r="O70" s="279" t="str">
        <f>入力フォーム!AM80</f>
        <v/>
      </c>
      <c r="P70" s="279"/>
      <c r="Q70" s="379" t="str">
        <f t="shared" si="0"/>
        <v/>
      </c>
      <c r="R70" s="379"/>
      <c r="S70" s="378" t="str">
        <f>入力フォーム!AO80</f>
        <v/>
      </c>
      <c r="T70" s="378"/>
      <c r="U70" s="378" t="str">
        <f>入力フォーム!AP80</f>
        <v/>
      </c>
      <c r="V70" s="378"/>
      <c r="W70" s="378" t="str">
        <f>入力フォーム!AQ80</f>
        <v/>
      </c>
      <c r="X70" s="378"/>
      <c r="Y70" s="378" t="str">
        <f>入力フォーム!AR80</f>
        <v/>
      </c>
      <c r="Z70" s="378"/>
      <c r="AA70" s="378" t="str">
        <f>入力フォーム!AS80</f>
        <v/>
      </c>
      <c r="AB70" s="378"/>
      <c r="AC70" s="351" t="str">
        <f>入力フォーム!AT80</f>
        <v/>
      </c>
      <c r="AD70" s="277"/>
      <c r="AE70" s="452"/>
      <c r="AF70" s="351" t="str">
        <f>入力フォーム!AU80</f>
        <v/>
      </c>
      <c r="AG70" s="455"/>
      <c r="AH70" s="463"/>
    </row>
    <row r="71" spans="1:34" ht="16.5" customHeight="1">
      <c r="A71" s="245">
        <v>38</v>
      </c>
      <c r="B71" s="269" t="str">
        <f>入力フォーム!AF81</f>
        <v/>
      </c>
      <c r="C71" s="279" t="str">
        <f>入力フォーム!AH81</f>
        <v/>
      </c>
      <c r="D71" s="279"/>
      <c r="E71" s="279" t="str">
        <f>入力フォーム!AI81</f>
        <v/>
      </c>
      <c r="F71" s="279"/>
      <c r="G71" s="279"/>
      <c r="H71" s="279" t="str">
        <f>入力フォーム!AJ81</f>
        <v/>
      </c>
      <c r="I71" s="279"/>
      <c r="J71" s="279"/>
      <c r="K71" s="279" t="str">
        <f>入力フォーム!AK81</f>
        <v/>
      </c>
      <c r="L71" s="279"/>
      <c r="M71" s="279" t="str">
        <f>入力フォーム!AL81</f>
        <v/>
      </c>
      <c r="N71" s="279"/>
      <c r="O71" s="279" t="str">
        <f>入力フォーム!AM81</f>
        <v/>
      </c>
      <c r="P71" s="279"/>
      <c r="Q71" s="379" t="str">
        <f t="shared" si="0"/>
        <v/>
      </c>
      <c r="R71" s="379"/>
      <c r="S71" s="378" t="str">
        <f>入力フォーム!AO81</f>
        <v/>
      </c>
      <c r="T71" s="378"/>
      <c r="U71" s="378" t="str">
        <f>入力フォーム!AP81</f>
        <v/>
      </c>
      <c r="V71" s="378"/>
      <c r="W71" s="378" t="str">
        <f>入力フォーム!AQ81</f>
        <v/>
      </c>
      <c r="X71" s="378"/>
      <c r="Y71" s="378" t="str">
        <f>入力フォーム!AR81</f>
        <v/>
      </c>
      <c r="Z71" s="378"/>
      <c r="AA71" s="378" t="str">
        <f>入力フォーム!AS81</f>
        <v/>
      </c>
      <c r="AB71" s="378"/>
      <c r="AC71" s="351" t="str">
        <f>入力フォーム!AT81</f>
        <v/>
      </c>
      <c r="AD71" s="277"/>
      <c r="AE71" s="452"/>
      <c r="AF71" s="351" t="str">
        <f>入力フォーム!AU81</f>
        <v/>
      </c>
      <c r="AG71" s="455"/>
      <c r="AH71" s="463"/>
    </row>
    <row r="72" spans="1:34" ht="16.5" customHeight="1">
      <c r="A72" s="245">
        <v>39</v>
      </c>
      <c r="B72" s="269" t="str">
        <f>入力フォーム!AF82</f>
        <v/>
      </c>
      <c r="C72" s="279" t="str">
        <f>入力フォーム!AH82</f>
        <v/>
      </c>
      <c r="D72" s="279"/>
      <c r="E72" s="279" t="str">
        <f>入力フォーム!AI82</f>
        <v/>
      </c>
      <c r="F72" s="279"/>
      <c r="G72" s="279"/>
      <c r="H72" s="279" t="str">
        <f>入力フォーム!AJ82</f>
        <v/>
      </c>
      <c r="I72" s="279"/>
      <c r="J72" s="279"/>
      <c r="K72" s="279" t="str">
        <f>入力フォーム!AK82</f>
        <v/>
      </c>
      <c r="L72" s="279"/>
      <c r="M72" s="279" t="str">
        <f>入力フォーム!AL82</f>
        <v/>
      </c>
      <c r="N72" s="279"/>
      <c r="O72" s="279" t="str">
        <f>入力フォーム!AM82</f>
        <v/>
      </c>
      <c r="P72" s="279"/>
      <c r="Q72" s="379" t="str">
        <f t="shared" si="0"/>
        <v/>
      </c>
      <c r="R72" s="379"/>
      <c r="S72" s="378" t="str">
        <f>入力フォーム!AO82</f>
        <v/>
      </c>
      <c r="T72" s="378"/>
      <c r="U72" s="378" t="str">
        <f>入力フォーム!AP82</f>
        <v/>
      </c>
      <c r="V72" s="378"/>
      <c r="W72" s="378" t="str">
        <f>入力フォーム!AQ82</f>
        <v/>
      </c>
      <c r="X72" s="378"/>
      <c r="Y72" s="378" t="str">
        <f>入力フォーム!AR82</f>
        <v/>
      </c>
      <c r="Z72" s="378"/>
      <c r="AA72" s="378" t="str">
        <f>入力フォーム!AS82</f>
        <v/>
      </c>
      <c r="AB72" s="378"/>
      <c r="AC72" s="351" t="str">
        <f>入力フォーム!AT82</f>
        <v/>
      </c>
      <c r="AD72" s="277"/>
      <c r="AE72" s="452"/>
      <c r="AF72" s="351" t="str">
        <f>入力フォーム!AU82</f>
        <v/>
      </c>
      <c r="AG72" s="455"/>
      <c r="AH72" s="463"/>
    </row>
    <row r="73" spans="1:34" ht="16.5" customHeight="1">
      <c r="A73" s="247">
        <v>40</v>
      </c>
      <c r="B73" s="270" t="str">
        <f>入力フォーム!AF83</f>
        <v/>
      </c>
      <c r="C73" s="280" t="str">
        <f>入力フォーム!AH83</f>
        <v/>
      </c>
      <c r="D73" s="280"/>
      <c r="E73" s="280" t="str">
        <f>入力フォーム!AI83</f>
        <v/>
      </c>
      <c r="F73" s="280"/>
      <c r="G73" s="280"/>
      <c r="H73" s="280" t="str">
        <f>入力フォーム!AJ83</f>
        <v/>
      </c>
      <c r="I73" s="280"/>
      <c r="J73" s="280"/>
      <c r="K73" s="280" t="str">
        <f>入力フォーム!AK83</f>
        <v/>
      </c>
      <c r="L73" s="280"/>
      <c r="M73" s="280" t="str">
        <f>入力フォーム!AL83</f>
        <v/>
      </c>
      <c r="N73" s="280"/>
      <c r="O73" s="280" t="str">
        <f>入力フォーム!AM83</f>
        <v/>
      </c>
      <c r="P73" s="280"/>
      <c r="Q73" s="380" t="str">
        <f t="shared" si="0"/>
        <v/>
      </c>
      <c r="R73" s="380"/>
      <c r="S73" s="395" t="str">
        <f>入力フォーム!AO83</f>
        <v/>
      </c>
      <c r="T73" s="395"/>
      <c r="U73" s="395" t="str">
        <f>入力フォーム!AP83</f>
        <v/>
      </c>
      <c r="V73" s="395"/>
      <c r="W73" s="395" t="str">
        <f>入力フォーム!AQ83</f>
        <v/>
      </c>
      <c r="X73" s="395"/>
      <c r="Y73" s="395" t="str">
        <f>入力フォーム!AR83</f>
        <v/>
      </c>
      <c r="Z73" s="395"/>
      <c r="AA73" s="395" t="str">
        <f>入力フォーム!AS83</f>
        <v/>
      </c>
      <c r="AB73" s="395"/>
      <c r="AC73" s="357" t="str">
        <f>入力フォーム!AT83</f>
        <v/>
      </c>
      <c r="AD73" s="283"/>
      <c r="AE73" s="453"/>
      <c r="AF73" s="357" t="str">
        <f>入力フォーム!AU83</f>
        <v/>
      </c>
      <c r="AG73" s="456"/>
      <c r="AH73" s="464"/>
    </row>
    <row r="74" spans="1:34" ht="6.75" customHeight="1"/>
    <row r="75" spans="1:34" ht="14.25">
      <c r="A75" s="248" t="s">
        <v>17</v>
      </c>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465"/>
    </row>
    <row r="76" spans="1:34" ht="3.75" customHeight="1">
      <c r="A76" s="249"/>
      <c r="AH76" s="466"/>
    </row>
    <row r="77" spans="1:34" ht="14.25">
      <c r="A77" s="250" t="s">
        <v>19</v>
      </c>
      <c r="B77" s="41" t="s">
        <v>36</v>
      </c>
      <c r="C77" s="41"/>
      <c r="D77" s="41"/>
      <c r="E77" s="309" t="str">
        <f>IF(入力フォーム!G14="","",入力フォーム!G14)</f>
        <v/>
      </c>
      <c r="F77" s="309"/>
      <c r="G77" s="309"/>
      <c r="H77" s="309"/>
      <c r="I77" s="309"/>
      <c r="J77" s="309"/>
      <c r="K77" s="309"/>
      <c r="L77" s="41" t="s">
        <v>21</v>
      </c>
      <c r="M77" s="41"/>
      <c r="N77" s="41"/>
      <c r="O77" s="316" t="str">
        <f>IF(入力フォーム!G15="","",入力フォーム!G15)</f>
        <v/>
      </c>
      <c r="P77" s="316"/>
      <c r="Q77" s="316"/>
      <c r="R77" s="316"/>
      <c r="S77" s="316"/>
      <c r="T77" s="316"/>
      <c r="U77" s="316"/>
      <c r="V77" s="316"/>
      <c r="W77" s="316"/>
      <c r="X77" s="316"/>
      <c r="Y77" s="316"/>
      <c r="Z77" s="316"/>
      <c r="AA77" s="316"/>
      <c r="AB77" s="316"/>
      <c r="AC77" s="316"/>
      <c r="AD77" s="316"/>
      <c r="AE77" s="316"/>
      <c r="AF77" s="316"/>
      <c r="AG77" s="316"/>
      <c r="AH77" s="466"/>
    </row>
    <row r="78" spans="1:34" ht="3.75" customHeight="1">
      <c r="A78" s="250"/>
      <c r="B78" s="41"/>
      <c r="C78" s="41"/>
      <c r="D78" s="41"/>
      <c r="F78" s="316"/>
      <c r="G78" s="316"/>
      <c r="H78" s="316"/>
      <c r="I78" s="316"/>
      <c r="J78" s="316"/>
      <c r="K78" s="316"/>
      <c r="L78" s="316"/>
      <c r="M78" s="41"/>
      <c r="N78" s="41"/>
      <c r="P78" s="316"/>
      <c r="Q78" s="316"/>
      <c r="R78" s="316"/>
      <c r="S78" s="316"/>
      <c r="T78" s="316"/>
      <c r="U78" s="316"/>
      <c r="V78" s="316"/>
      <c r="W78" s="316"/>
      <c r="X78" s="316"/>
      <c r="Y78" s="316"/>
      <c r="Z78" s="316"/>
      <c r="AA78" s="316"/>
      <c r="AB78" s="316"/>
      <c r="AC78" s="316"/>
      <c r="AD78" s="316"/>
      <c r="AE78" s="316"/>
      <c r="AF78" s="316"/>
      <c r="AG78" s="316"/>
      <c r="AH78" s="466"/>
    </row>
    <row r="79" spans="1:34" ht="14.25">
      <c r="A79" s="250" t="s">
        <v>19</v>
      </c>
      <c r="B79" s="41" t="s">
        <v>37</v>
      </c>
      <c r="C79" s="41"/>
      <c r="D79" s="41"/>
      <c r="E79" s="309" t="str">
        <f>IF(入力フォーム!G16="","",入力フォーム!G16)</f>
        <v/>
      </c>
      <c r="F79" s="309"/>
      <c r="G79" s="309"/>
      <c r="H79" s="309"/>
      <c r="I79" s="309"/>
      <c r="J79" s="309"/>
      <c r="K79" s="309"/>
      <c r="L79" s="41" t="s">
        <v>21</v>
      </c>
      <c r="M79" s="41"/>
      <c r="N79" s="41"/>
      <c r="O79" s="316" t="str">
        <f>IF(入力フォーム!G17="","",入力フォーム!G17)</f>
        <v/>
      </c>
      <c r="P79" s="316"/>
      <c r="Q79" s="316"/>
      <c r="R79" s="316"/>
      <c r="S79" s="316"/>
      <c r="T79" s="316"/>
      <c r="U79" s="316"/>
      <c r="V79" s="316"/>
      <c r="W79" s="316"/>
      <c r="X79" s="316"/>
      <c r="Y79" s="316"/>
      <c r="Z79" s="316"/>
      <c r="AA79" s="316"/>
      <c r="AB79" s="316"/>
      <c r="AC79" s="316"/>
      <c r="AD79" s="316"/>
      <c r="AE79" s="316"/>
      <c r="AF79" s="316"/>
      <c r="AG79" s="316"/>
      <c r="AH79" s="466"/>
    </row>
    <row r="80" spans="1:34" ht="7.5" customHeight="1">
      <c r="A80" s="251"/>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467"/>
    </row>
    <row r="81" spans="1:34" ht="11.25" customHeight="1">
      <c r="A81" s="252"/>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row>
    <row r="82" spans="1:34" ht="17.25" customHeight="1">
      <c r="A82" s="253" t="s">
        <v>22</v>
      </c>
      <c r="B82" s="253"/>
      <c r="C82" s="253"/>
      <c r="D82" s="291" t="s">
        <v>39</v>
      </c>
    </row>
    <row r="83" spans="1:34" ht="11.25" customHeight="1">
      <c r="A83" s="228"/>
      <c r="B83" s="228"/>
      <c r="C83" s="228"/>
      <c r="D83" s="228"/>
      <c r="E83" s="228"/>
      <c r="F83" s="228"/>
      <c r="G83" s="228"/>
      <c r="H83" s="228"/>
      <c r="I83" s="228"/>
      <c r="J83" s="228"/>
      <c r="K83" s="353"/>
      <c r="L83" s="228"/>
      <c r="M83" s="228"/>
      <c r="N83" s="228"/>
      <c r="O83" s="255"/>
      <c r="P83" s="228"/>
      <c r="Q83" s="228"/>
      <c r="R83" s="228"/>
      <c r="S83" s="228"/>
      <c r="T83" s="228"/>
      <c r="U83" s="228"/>
      <c r="V83" s="228"/>
      <c r="W83" s="228"/>
      <c r="X83" s="228"/>
      <c r="Y83" s="228"/>
      <c r="Z83" s="228"/>
      <c r="AA83" s="228"/>
      <c r="AB83" s="228"/>
      <c r="AC83" s="228"/>
      <c r="AD83" s="228"/>
      <c r="AE83" s="228"/>
      <c r="AF83" s="228"/>
      <c r="AG83" s="228"/>
      <c r="AH83" s="228"/>
    </row>
    <row r="84" spans="1:34" ht="17.25" customHeight="1">
      <c r="A84" s="254" t="s">
        <v>161</v>
      </c>
      <c r="B84" s="252"/>
      <c r="C84" s="252"/>
      <c r="D84" s="252"/>
      <c r="E84" s="310" t="s">
        <v>111</v>
      </c>
      <c r="F84" s="310"/>
      <c r="G84" s="310"/>
      <c r="H84" s="329" t="str">
        <f>IF(入力フォーム!I33="","",入力フォーム!I33)</f>
        <v/>
      </c>
      <c r="I84" s="310"/>
      <c r="J84" s="310"/>
      <c r="K84" s="310"/>
      <c r="L84" s="252"/>
      <c r="M84" s="310" t="s">
        <v>27</v>
      </c>
      <c r="N84" s="310"/>
      <c r="O84" s="310"/>
      <c r="P84" s="375" t="str">
        <f>IF(入力フォーム!G12="","",入力フォーム!G12)</f>
        <v/>
      </c>
      <c r="Q84" s="375"/>
      <c r="R84" s="375"/>
      <c r="S84" s="375"/>
      <c r="T84" s="375"/>
      <c r="U84" s="375"/>
      <c r="V84" s="375"/>
      <c r="W84" s="375"/>
      <c r="X84" s="375"/>
      <c r="Y84" s="375"/>
      <c r="Z84" s="375"/>
      <c r="AA84" s="375"/>
      <c r="AB84" s="375"/>
      <c r="AC84" s="375"/>
      <c r="AD84" s="375"/>
      <c r="AE84" s="375"/>
      <c r="AF84" s="375"/>
      <c r="AG84" s="375"/>
      <c r="AH84" s="375"/>
    </row>
    <row r="85" spans="1:34" ht="11.25" customHeight="1">
      <c r="A85" s="252"/>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row>
    <row r="86" spans="1:34" ht="18" customHeight="1">
      <c r="A86" s="241" t="s">
        <v>10</v>
      </c>
      <c r="B86" s="266" t="s">
        <v>111</v>
      </c>
      <c r="C86" s="275" t="s">
        <v>13</v>
      </c>
      <c r="D86" s="287"/>
      <c r="E86" s="304" t="s">
        <v>44</v>
      </c>
      <c r="F86" s="313"/>
      <c r="G86" s="319"/>
      <c r="H86" s="304" t="s">
        <v>45</v>
      </c>
      <c r="I86" s="313"/>
      <c r="J86" s="319"/>
      <c r="K86" s="348" t="s">
        <v>47</v>
      </c>
      <c r="L86" s="358"/>
      <c r="M86" s="348" t="s">
        <v>24</v>
      </c>
      <c r="N86" s="364"/>
      <c r="O86" s="348" t="s">
        <v>15</v>
      </c>
      <c r="P86" s="364"/>
      <c r="Q86" s="376" t="s">
        <v>236</v>
      </c>
      <c r="R86" s="390"/>
      <c r="S86" s="376" t="s">
        <v>237</v>
      </c>
      <c r="T86" s="390"/>
      <c r="U86" s="403" t="s">
        <v>235</v>
      </c>
      <c r="V86" s="405"/>
      <c r="W86" s="376" t="s">
        <v>200</v>
      </c>
      <c r="X86" s="390"/>
      <c r="Y86" s="376" t="s">
        <v>241</v>
      </c>
      <c r="Z86" s="424"/>
      <c r="AA86" s="430"/>
      <c r="AB86" s="390"/>
      <c r="AC86" s="348" t="s">
        <v>63</v>
      </c>
      <c r="AD86" s="446"/>
      <c r="AE86" s="446"/>
      <c r="AF86" s="446"/>
      <c r="AG86" s="446"/>
      <c r="AH86" s="460"/>
    </row>
    <row r="87" spans="1:34" ht="18" customHeight="1">
      <c r="A87" s="242"/>
      <c r="B87" s="267"/>
      <c r="C87" s="260"/>
      <c r="D87" s="285"/>
      <c r="E87" s="305"/>
      <c r="F87" s="314"/>
      <c r="G87" s="320"/>
      <c r="H87" s="305"/>
      <c r="I87" s="314"/>
      <c r="J87" s="320"/>
      <c r="K87" s="349"/>
      <c r="L87" s="359"/>
      <c r="M87" s="349"/>
      <c r="N87" s="359"/>
      <c r="O87" s="349"/>
      <c r="P87" s="359"/>
      <c r="Q87" s="377"/>
      <c r="R87" s="377"/>
      <c r="S87" s="377"/>
      <c r="T87" s="377"/>
      <c r="U87" s="404"/>
      <c r="V87" s="404"/>
      <c r="W87" s="377"/>
      <c r="X87" s="377"/>
      <c r="Y87" s="377"/>
      <c r="Z87" s="377"/>
      <c r="AA87" s="431" t="s">
        <v>238</v>
      </c>
      <c r="AB87" s="432"/>
      <c r="AC87" s="349"/>
      <c r="AD87" s="447"/>
      <c r="AE87" s="447"/>
      <c r="AF87" s="447"/>
      <c r="AG87" s="447"/>
      <c r="AH87" s="461"/>
    </row>
    <row r="88" spans="1:34" ht="18" customHeight="1">
      <c r="A88" s="243"/>
      <c r="B88" s="268"/>
      <c r="C88" s="261"/>
      <c r="D88" s="286"/>
      <c r="E88" s="306"/>
      <c r="F88" s="315"/>
      <c r="G88" s="321"/>
      <c r="H88" s="306"/>
      <c r="I88" s="315"/>
      <c r="J88" s="321"/>
      <c r="K88" s="350">
        <f>K33</f>
        <v>442</v>
      </c>
      <c r="L88" s="360"/>
      <c r="M88" s="350">
        <f>M33</f>
        <v>300</v>
      </c>
      <c r="N88" s="360"/>
      <c r="O88" s="350">
        <f>O33</f>
        <v>300</v>
      </c>
      <c r="P88" s="360"/>
      <c r="Q88" s="377"/>
      <c r="R88" s="377"/>
      <c r="S88" s="377"/>
      <c r="T88" s="377"/>
      <c r="U88" s="404"/>
      <c r="V88" s="404"/>
      <c r="W88" s="377"/>
      <c r="X88" s="377"/>
      <c r="Y88" s="377"/>
      <c r="Z88" s="377"/>
      <c r="AA88" s="432"/>
      <c r="AB88" s="432"/>
      <c r="AC88" s="437" t="s">
        <v>60</v>
      </c>
      <c r="AD88" s="448"/>
      <c r="AE88" s="451"/>
      <c r="AF88" s="437" t="s">
        <v>43</v>
      </c>
      <c r="AG88" s="451"/>
      <c r="AH88" s="462"/>
    </row>
    <row r="89" spans="1:34" ht="18" customHeight="1">
      <c r="A89" s="244">
        <v>41</v>
      </c>
      <c r="B89" s="269" t="str">
        <f>入力フォーム!AF84</f>
        <v/>
      </c>
      <c r="C89" s="279" t="str">
        <f>入力フォーム!AH84</f>
        <v/>
      </c>
      <c r="D89" s="279"/>
      <c r="E89" s="279" t="str">
        <f>入力フォーム!AI84</f>
        <v/>
      </c>
      <c r="F89" s="279"/>
      <c r="G89" s="279"/>
      <c r="H89" s="279" t="str">
        <f>入力フォーム!AJ84</f>
        <v/>
      </c>
      <c r="I89" s="279"/>
      <c r="J89" s="279"/>
      <c r="K89" s="279" t="str">
        <f>入力フォーム!AK84</f>
        <v/>
      </c>
      <c r="L89" s="279"/>
      <c r="M89" s="279" t="str">
        <f>入力フォーム!AL84</f>
        <v/>
      </c>
      <c r="N89" s="279"/>
      <c r="O89" s="279" t="str">
        <f>入力フォーム!AM84</f>
        <v/>
      </c>
      <c r="P89" s="279"/>
      <c r="Q89" s="379" t="str">
        <f t="shared" ref="Q89:Q128" si="1">IF(B89="","",K89*$I$22+M89*$K$22+O89*$M$22)</f>
        <v/>
      </c>
      <c r="R89" s="379"/>
      <c r="S89" s="378" t="str">
        <f>入力フォーム!AO84</f>
        <v/>
      </c>
      <c r="T89" s="378"/>
      <c r="U89" s="378" t="str">
        <f>入力フォーム!AP84</f>
        <v/>
      </c>
      <c r="V89" s="378"/>
      <c r="W89" s="378" t="str">
        <f>入力フォーム!AQ84</f>
        <v/>
      </c>
      <c r="X89" s="378"/>
      <c r="Y89" s="378" t="str">
        <f>入力フォーム!AR84</f>
        <v/>
      </c>
      <c r="Z89" s="378"/>
      <c r="AA89" s="378" t="str">
        <f>入力フォーム!AS84</f>
        <v/>
      </c>
      <c r="AB89" s="378"/>
      <c r="AC89" s="351" t="str">
        <f>入力フォーム!AT84</f>
        <v/>
      </c>
      <c r="AD89" s="277"/>
      <c r="AE89" s="452"/>
      <c r="AF89" s="351" t="str">
        <f>入力フォーム!AU84</f>
        <v/>
      </c>
      <c r="AG89" s="455"/>
      <c r="AH89" s="463"/>
    </row>
    <row r="90" spans="1:34" ht="18" customHeight="1">
      <c r="A90" s="244">
        <v>42</v>
      </c>
      <c r="B90" s="269" t="str">
        <f>入力フォーム!AF85</f>
        <v/>
      </c>
      <c r="C90" s="279" t="str">
        <f>入力フォーム!AH85</f>
        <v/>
      </c>
      <c r="D90" s="279"/>
      <c r="E90" s="279" t="str">
        <f>入力フォーム!AI85</f>
        <v/>
      </c>
      <c r="F90" s="279"/>
      <c r="G90" s="279"/>
      <c r="H90" s="279" t="str">
        <f>入力フォーム!AJ85</f>
        <v/>
      </c>
      <c r="I90" s="279"/>
      <c r="J90" s="279"/>
      <c r="K90" s="279" t="str">
        <f>入力フォーム!AK85</f>
        <v/>
      </c>
      <c r="L90" s="279"/>
      <c r="M90" s="279" t="str">
        <f>入力フォーム!AL85</f>
        <v/>
      </c>
      <c r="N90" s="279"/>
      <c r="O90" s="279" t="str">
        <f>入力フォーム!AM85</f>
        <v/>
      </c>
      <c r="P90" s="279"/>
      <c r="Q90" s="379" t="str">
        <f t="shared" si="1"/>
        <v/>
      </c>
      <c r="R90" s="379"/>
      <c r="S90" s="378" t="str">
        <f>入力フォーム!AO85</f>
        <v/>
      </c>
      <c r="T90" s="378"/>
      <c r="U90" s="378" t="str">
        <f>入力フォーム!AP85</f>
        <v/>
      </c>
      <c r="V90" s="378"/>
      <c r="W90" s="378" t="str">
        <f>入力フォーム!AQ85</f>
        <v/>
      </c>
      <c r="X90" s="378"/>
      <c r="Y90" s="378" t="str">
        <f>入力フォーム!AR85</f>
        <v/>
      </c>
      <c r="Z90" s="378"/>
      <c r="AA90" s="378" t="str">
        <f>入力フォーム!AS85</f>
        <v/>
      </c>
      <c r="AB90" s="378"/>
      <c r="AC90" s="351" t="str">
        <f>入力フォーム!AT85</f>
        <v/>
      </c>
      <c r="AD90" s="277"/>
      <c r="AE90" s="452"/>
      <c r="AF90" s="351" t="str">
        <f>入力フォーム!AU85</f>
        <v/>
      </c>
      <c r="AG90" s="455"/>
      <c r="AH90" s="463"/>
    </row>
    <row r="91" spans="1:34" ht="18" customHeight="1">
      <c r="A91" s="244">
        <v>43</v>
      </c>
      <c r="B91" s="269" t="str">
        <f>入力フォーム!AF86</f>
        <v/>
      </c>
      <c r="C91" s="279" t="str">
        <f>入力フォーム!AH86</f>
        <v/>
      </c>
      <c r="D91" s="279"/>
      <c r="E91" s="279" t="str">
        <f>入力フォーム!AI86</f>
        <v/>
      </c>
      <c r="F91" s="279"/>
      <c r="G91" s="279"/>
      <c r="H91" s="279" t="str">
        <f>入力フォーム!AJ86</f>
        <v/>
      </c>
      <c r="I91" s="279"/>
      <c r="J91" s="279"/>
      <c r="K91" s="279" t="str">
        <f>入力フォーム!AK86</f>
        <v/>
      </c>
      <c r="L91" s="279"/>
      <c r="M91" s="279" t="str">
        <f>入力フォーム!AL86</f>
        <v/>
      </c>
      <c r="N91" s="279"/>
      <c r="O91" s="279" t="str">
        <f>入力フォーム!AM86</f>
        <v/>
      </c>
      <c r="P91" s="279"/>
      <c r="Q91" s="379" t="str">
        <f t="shared" si="1"/>
        <v/>
      </c>
      <c r="R91" s="379"/>
      <c r="S91" s="378" t="str">
        <f>入力フォーム!AO86</f>
        <v/>
      </c>
      <c r="T91" s="378"/>
      <c r="U91" s="378" t="str">
        <f>入力フォーム!AP86</f>
        <v/>
      </c>
      <c r="V91" s="378"/>
      <c r="W91" s="378" t="str">
        <f>入力フォーム!AQ86</f>
        <v/>
      </c>
      <c r="X91" s="378"/>
      <c r="Y91" s="378" t="str">
        <f>入力フォーム!AR86</f>
        <v/>
      </c>
      <c r="Z91" s="378"/>
      <c r="AA91" s="378" t="str">
        <f>入力フォーム!AS86</f>
        <v/>
      </c>
      <c r="AB91" s="378"/>
      <c r="AC91" s="351" t="str">
        <f>入力フォーム!AT86</f>
        <v/>
      </c>
      <c r="AD91" s="277"/>
      <c r="AE91" s="452"/>
      <c r="AF91" s="351" t="str">
        <f>入力フォーム!AU86</f>
        <v/>
      </c>
      <c r="AG91" s="455"/>
      <c r="AH91" s="463"/>
    </row>
    <row r="92" spans="1:34" ht="18" customHeight="1">
      <c r="A92" s="244">
        <v>44</v>
      </c>
      <c r="B92" s="269" t="str">
        <f>入力フォーム!AF87</f>
        <v/>
      </c>
      <c r="C92" s="279" t="str">
        <f>入力フォーム!AH87</f>
        <v/>
      </c>
      <c r="D92" s="279"/>
      <c r="E92" s="279" t="str">
        <f>入力フォーム!AI87</f>
        <v/>
      </c>
      <c r="F92" s="279"/>
      <c r="G92" s="279"/>
      <c r="H92" s="279" t="str">
        <f>入力フォーム!AJ87</f>
        <v/>
      </c>
      <c r="I92" s="279"/>
      <c r="J92" s="279"/>
      <c r="K92" s="279" t="str">
        <f>入力フォーム!AK87</f>
        <v/>
      </c>
      <c r="L92" s="279"/>
      <c r="M92" s="279" t="str">
        <f>入力フォーム!AL87</f>
        <v/>
      </c>
      <c r="N92" s="279"/>
      <c r="O92" s="279" t="str">
        <f>入力フォーム!AM87</f>
        <v/>
      </c>
      <c r="P92" s="279"/>
      <c r="Q92" s="379" t="str">
        <f t="shared" si="1"/>
        <v/>
      </c>
      <c r="R92" s="379"/>
      <c r="S92" s="378" t="str">
        <f>入力フォーム!AO87</f>
        <v/>
      </c>
      <c r="T92" s="378"/>
      <c r="U92" s="378" t="str">
        <f>入力フォーム!AP87</f>
        <v/>
      </c>
      <c r="V92" s="378"/>
      <c r="W92" s="378" t="str">
        <f>入力フォーム!AQ87</f>
        <v/>
      </c>
      <c r="X92" s="378"/>
      <c r="Y92" s="378" t="str">
        <f>入力フォーム!AR87</f>
        <v/>
      </c>
      <c r="Z92" s="378"/>
      <c r="AA92" s="378" t="str">
        <f>入力フォーム!AS87</f>
        <v/>
      </c>
      <c r="AB92" s="378"/>
      <c r="AC92" s="351" t="str">
        <f>入力フォーム!AT87</f>
        <v/>
      </c>
      <c r="AD92" s="277"/>
      <c r="AE92" s="452"/>
      <c r="AF92" s="351" t="str">
        <f>入力フォーム!AU87</f>
        <v/>
      </c>
      <c r="AG92" s="455"/>
      <c r="AH92" s="463"/>
    </row>
    <row r="93" spans="1:34" ht="18" customHeight="1">
      <c r="A93" s="244">
        <v>45</v>
      </c>
      <c r="B93" s="269" t="str">
        <f>入力フォーム!AF88</f>
        <v/>
      </c>
      <c r="C93" s="279" t="str">
        <f>入力フォーム!AH88</f>
        <v/>
      </c>
      <c r="D93" s="279"/>
      <c r="E93" s="279" t="str">
        <f>入力フォーム!AI88</f>
        <v/>
      </c>
      <c r="F93" s="279"/>
      <c r="G93" s="279"/>
      <c r="H93" s="279" t="str">
        <f>入力フォーム!AJ88</f>
        <v/>
      </c>
      <c r="I93" s="279"/>
      <c r="J93" s="279"/>
      <c r="K93" s="279" t="str">
        <f>入力フォーム!AK88</f>
        <v/>
      </c>
      <c r="L93" s="279"/>
      <c r="M93" s="279" t="str">
        <f>入力フォーム!AL88</f>
        <v/>
      </c>
      <c r="N93" s="279"/>
      <c r="O93" s="279" t="str">
        <f>入力フォーム!AM88</f>
        <v/>
      </c>
      <c r="P93" s="279"/>
      <c r="Q93" s="379" t="str">
        <f t="shared" si="1"/>
        <v/>
      </c>
      <c r="R93" s="379"/>
      <c r="S93" s="378" t="str">
        <f>入力フォーム!AO88</f>
        <v/>
      </c>
      <c r="T93" s="378"/>
      <c r="U93" s="378" t="str">
        <f>入力フォーム!AP88</f>
        <v/>
      </c>
      <c r="V93" s="378"/>
      <c r="W93" s="378" t="str">
        <f>入力フォーム!AQ88</f>
        <v/>
      </c>
      <c r="X93" s="378"/>
      <c r="Y93" s="378" t="str">
        <f>入力フォーム!AR88</f>
        <v/>
      </c>
      <c r="Z93" s="378"/>
      <c r="AA93" s="378" t="str">
        <f>入力フォーム!AS88</f>
        <v/>
      </c>
      <c r="AB93" s="378"/>
      <c r="AC93" s="351" t="str">
        <f>入力フォーム!AT88</f>
        <v/>
      </c>
      <c r="AD93" s="277"/>
      <c r="AE93" s="452"/>
      <c r="AF93" s="351" t="str">
        <f>入力フォーム!AU88</f>
        <v/>
      </c>
      <c r="AG93" s="455"/>
      <c r="AH93" s="463"/>
    </row>
    <row r="94" spans="1:34" ht="18" customHeight="1">
      <c r="A94" s="244">
        <v>46</v>
      </c>
      <c r="B94" s="269" t="str">
        <f>入力フォーム!AF89</f>
        <v/>
      </c>
      <c r="C94" s="279" t="str">
        <f>入力フォーム!AH89</f>
        <v/>
      </c>
      <c r="D94" s="279"/>
      <c r="E94" s="279" t="str">
        <f>入力フォーム!AI89</f>
        <v/>
      </c>
      <c r="F94" s="279"/>
      <c r="G94" s="279"/>
      <c r="H94" s="279" t="str">
        <f>入力フォーム!AJ89</f>
        <v/>
      </c>
      <c r="I94" s="279"/>
      <c r="J94" s="279"/>
      <c r="K94" s="279" t="str">
        <f>入力フォーム!AK89</f>
        <v/>
      </c>
      <c r="L94" s="279"/>
      <c r="M94" s="279" t="str">
        <f>入力フォーム!AL89</f>
        <v/>
      </c>
      <c r="N94" s="279"/>
      <c r="O94" s="279" t="str">
        <f>入力フォーム!AM89</f>
        <v/>
      </c>
      <c r="P94" s="279"/>
      <c r="Q94" s="379" t="str">
        <f t="shared" si="1"/>
        <v/>
      </c>
      <c r="R94" s="379"/>
      <c r="S94" s="378" t="str">
        <f>入力フォーム!AO89</f>
        <v/>
      </c>
      <c r="T94" s="378"/>
      <c r="U94" s="378" t="str">
        <f>入力フォーム!AP89</f>
        <v/>
      </c>
      <c r="V94" s="378"/>
      <c r="W94" s="378" t="str">
        <f>入力フォーム!AQ89</f>
        <v/>
      </c>
      <c r="X94" s="378"/>
      <c r="Y94" s="378" t="str">
        <f>入力フォーム!AR89</f>
        <v/>
      </c>
      <c r="Z94" s="378"/>
      <c r="AA94" s="378" t="str">
        <f>入力フォーム!AS89</f>
        <v/>
      </c>
      <c r="AB94" s="378"/>
      <c r="AC94" s="351" t="str">
        <f>入力フォーム!AT89</f>
        <v/>
      </c>
      <c r="AD94" s="277"/>
      <c r="AE94" s="452"/>
      <c r="AF94" s="351" t="str">
        <f>入力フォーム!AU89</f>
        <v/>
      </c>
      <c r="AG94" s="455"/>
      <c r="AH94" s="463"/>
    </row>
    <row r="95" spans="1:34" ht="18" customHeight="1">
      <c r="A95" s="244">
        <v>47</v>
      </c>
      <c r="B95" s="269" t="str">
        <f>入力フォーム!AF90</f>
        <v/>
      </c>
      <c r="C95" s="279" t="str">
        <f>入力フォーム!AH90</f>
        <v/>
      </c>
      <c r="D95" s="279"/>
      <c r="E95" s="279" t="str">
        <f>入力フォーム!AI90</f>
        <v/>
      </c>
      <c r="F95" s="279"/>
      <c r="G95" s="279"/>
      <c r="H95" s="279" t="str">
        <f>入力フォーム!AJ90</f>
        <v/>
      </c>
      <c r="I95" s="279"/>
      <c r="J95" s="279"/>
      <c r="K95" s="279" t="str">
        <f>入力フォーム!AK90</f>
        <v/>
      </c>
      <c r="L95" s="279"/>
      <c r="M95" s="279" t="str">
        <f>入力フォーム!AL90</f>
        <v/>
      </c>
      <c r="N95" s="279"/>
      <c r="O95" s="279" t="str">
        <f>入力フォーム!AM90</f>
        <v/>
      </c>
      <c r="P95" s="279"/>
      <c r="Q95" s="379" t="str">
        <f t="shared" si="1"/>
        <v/>
      </c>
      <c r="R95" s="379"/>
      <c r="S95" s="378" t="str">
        <f>入力フォーム!AO90</f>
        <v/>
      </c>
      <c r="T95" s="378"/>
      <c r="U95" s="378" t="str">
        <f>入力フォーム!AP90</f>
        <v/>
      </c>
      <c r="V95" s="378"/>
      <c r="W95" s="378" t="str">
        <f>入力フォーム!AQ90</f>
        <v/>
      </c>
      <c r="X95" s="378"/>
      <c r="Y95" s="378" t="str">
        <f>入力フォーム!AR90</f>
        <v/>
      </c>
      <c r="Z95" s="378"/>
      <c r="AA95" s="378" t="str">
        <f>入力フォーム!AS90</f>
        <v/>
      </c>
      <c r="AB95" s="378"/>
      <c r="AC95" s="351" t="str">
        <f>入力フォーム!AT90</f>
        <v/>
      </c>
      <c r="AD95" s="277"/>
      <c r="AE95" s="452"/>
      <c r="AF95" s="351" t="str">
        <f>入力フォーム!AU90</f>
        <v/>
      </c>
      <c r="AG95" s="455"/>
      <c r="AH95" s="463"/>
    </row>
    <row r="96" spans="1:34" ht="18" customHeight="1">
      <c r="A96" s="244">
        <v>48</v>
      </c>
      <c r="B96" s="269" t="str">
        <f>入力フォーム!AF91</f>
        <v/>
      </c>
      <c r="C96" s="279" t="str">
        <f>入力フォーム!AH91</f>
        <v/>
      </c>
      <c r="D96" s="279"/>
      <c r="E96" s="279" t="str">
        <f>入力フォーム!AI91</f>
        <v/>
      </c>
      <c r="F96" s="279"/>
      <c r="G96" s="279"/>
      <c r="H96" s="279" t="str">
        <f>入力フォーム!AJ91</f>
        <v/>
      </c>
      <c r="I96" s="279"/>
      <c r="J96" s="279"/>
      <c r="K96" s="279" t="str">
        <f>入力フォーム!AK91</f>
        <v/>
      </c>
      <c r="L96" s="279"/>
      <c r="M96" s="279" t="str">
        <f>入力フォーム!AL91</f>
        <v/>
      </c>
      <c r="N96" s="279"/>
      <c r="O96" s="279" t="str">
        <f>入力フォーム!AM91</f>
        <v/>
      </c>
      <c r="P96" s="279"/>
      <c r="Q96" s="379" t="str">
        <f t="shared" si="1"/>
        <v/>
      </c>
      <c r="R96" s="379"/>
      <c r="S96" s="378" t="str">
        <f>入力フォーム!AO91</f>
        <v/>
      </c>
      <c r="T96" s="378"/>
      <c r="U96" s="378" t="str">
        <f>入力フォーム!AP91</f>
        <v/>
      </c>
      <c r="V96" s="378"/>
      <c r="W96" s="378" t="str">
        <f>入力フォーム!AQ91</f>
        <v/>
      </c>
      <c r="X96" s="378"/>
      <c r="Y96" s="378" t="str">
        <f>入力フォーム!AR91</f>
        <v/>
      </c>
      <c r="Z96" s="378"/>
      <c r="AA96" s="378" t="str">
        <f>入力フォーム!AS91</f>
        <v/>
      </c>
      <c r="AB96" s="378"/>
      <c r="AC96" s="351" t="str">
        <f>入力フォーム!AT91</f>
        <v/>
      </c>
      <c r="AD96" s="277"/>
      <c r="AE96" s="452"/>
      <c r="AF96" s="351" t="str">
        <f>入力フォーム!AU91</f>
        <v/>
      </c>
      <c r="AG96" s="455"/>
      <c r="AH96" s="463"/>
    </row>
    <row r="97" spans="1:34" ht="18" customHeight="1">
      <c r="A97" s="244">
        <v>49</v>
      </c>
      <c r="B97" s="269" t="str">
        <f>入力フォーム!AF92</f>
        <v/>
      </c>
      <c r="C97" s="279" t="str">
        <f>入力フォーム!AH92</f>
        <v/>
      </c>
      <c r="D97" s="279"/>
      <c r="E97" s="279" t="str">
        <f>入力フォーム!AI92</f>
        <v/>
      </c>
      <c r="F97" s="279"/>
      <c r="G97" s="279"/>
      <c r="H97" s="279" t="str">
        <f>入力フォーム!AJ92</f>
        <v/>
      </c>
      <c r="I97" s="279"/>
      <c r="J97" s="279"/>
      <c r="K97" s="279" t="str">
        <f>入力フォーム!AK92</f>
        <v/>
      </c>
      <c r="L97" s="279"/>
      <c r="M97" s="279" t="str">
        <f>入力フォーム!AL92</f>
        <v/>
      </c>
      <c r="N97" s="279"/>
      <c r="O97" s="279" t="str">
        <f>入力フォーム!AM92</f>
        <v/>
      </c>
      <c r="P97" s="279"/>
      <c r="Q97" s="379" t="str">
        <f t="shared" si="1"/>
        <v/>
      </c>
      <c r="R97" s="379"/>
      <c r="S97" s="378" t="str">
        <f>入力フォーム!AO92</f>
        <v/>
      </c>
      <c r="T97" s="378"/>
      <c r="U97" s="378" t="str">
        <f>入力フォーム!AP92</f>
        <v/>
      </c>
      <c r="V97" s="378"/>
      <c r="W97" s="378" t="str">
        <f>入力フォーム!AQ92</f>
        <v/>
      </c>
      <c r="X97" s="378"/>
      <c r="Y97" s="378" t="str">
        <f>入力フォーム!AR92</f>
        <v/>
      </c>
      <c r="Z97" s="378"/>
      <c r="AA97" s="378" t="str">
        <f>入力フォーム!AS92</f>
        <v/>
      </c>
      <c r="AB97" s="378"/>
      <c r="AC97" s="351" t="str">
        <f>入力フォーム!AT92</f>
        <v/>
      </c>
      <c r="AD97" s="277"/>
      <c r="AE97" s="452"/>
      <c r="AF97" s="351" t="str">
        <f>入力フォーム!AU92</f>
        <v/>
      </c>
      <c r="AG97" s="455"/>
      <c r="AH97" s="463"/>
    </row>
    <row r="98" spans="1:34" ht="18" customHeight="1">
      <c r="A98" s="244">
        <v>50</v>
      </c>
      <c r="B98" s="269" t="str">
        <f>入力フォーム!AF93</f>
        <v/>
      </c>
      <c r="C98" s="279" t="str">
        <f>入力フォーム!AH93</f>
        <v/>
      </c>
      <c r="D98" s="279"/>
      <c r="E98" s="279" t="str">
        <f>入力フォーム!AI93</f>
        <v/>
      </c>
      <c r="F98" s="279"/>
      <c r="G98" s="279"/>
      <c r="H98" s="279" t="str">
        <f>入力フォーム!AJ93</f>
        <v/>
      </c>
      <c r="I98" s="279"/>
      <c r="J98" s="279"/>
      <c r="K98" s="279" t="str">
        <f>入力フォーム!AK93</f>
        <v/>
      </c>
      <c r="L98" s="279"/>
      <c r="M98" s="279" t="str">
        <f>入力フォーム!AL93</f>
        <v/>
      </c>
      <c r="N98" s="279"/>
      <c r="O98" s="279" t="str">
        <f>入力フォーム!AM93</f>
        <v/>
      </c>
      <c r="P98" s="279"/>
      <c r="Q98" s="379" t="str">
        <f t="shared" si="1"/>
        <v/>
      </c>
      <c r="R98" s="379"/>
      <c r="S98" s="378" t="str">
        <f>入力フォーム!AO93</f>
        <v/>
      </c>
      <c r="T98" s="378"/>
      <c r="U98" s="378" t="str">
        <f>入力フォーム!AP93</f>
        <v/>
      </c>
      <c r="V98" s="378"/>
      <c r="W98" s="378" t="str">
        <f>入力フォーム!AQ93</f>
        <v/>
      </c>
      <c r="X98" s="378"/>
      <c r="Y98" s="378" t="str">
        <f>入力フォーム!AR93</f>
        <v/>
      </c>
      <c r="Z98" s="378"/>
      <c r="AA98" s="378" t="str">
        <f>入力フォーム!AS93</f>
        <v/>
      </c>
      <c r="AB98" s="378"/>
      <c r="AC98" s="351" t="str">
        <f>入力フォーム!AT93</f>
        <v/>
      </c>
      <c r="AD98" s="277"/>
      <c r="AE98" s="452"/>
      <c r="AF98" s="351" t="str">
        <f>入力フォーム!AU93</f>
        <v/>
      </c>
      <c r="AG98" s="455"/>
      <c r="AH98" s="463"/>
    </row>
    <row r="99" spans="1:34" ht="18" customHeight="1">
      <c r="A99" s="244">
        <v>51</v>
      </c>
      <c r="B99" s="269" t="str">
        <f>入力フォーム!AF94</f>
        <v/>
      </c>
      <c r="C99" s="279" t="str">
        <f>入力フォーム!AH94</f>
        <v/>
      </c>
      <c r="D99" s="279"/>
      <c r="E99" s="279" t="str">
        <f>入力フォーム!AI94</f>
        <v/>
      </c>
      <c r="F99" s="279"/>
      <c r="G99" s="279"/>
      <c r="H99" s="279" t="str">
        <f>入力フォーム!AJ94</f>
        <v/>
      </c>
      <c r="I99" s="279"/>
      <c r="J99" s="279"/>
      <c r="K99" s="279" t="str">
        <f>入力フォーム!AK94</f>
        <v/>
      </c>
      <c r="L99" s="279"/>
      <c r="M99" s="279" t="str">
        <f>入力フォーム!AL94</f>
        <v/>
      </c>
      <c r="N99" s="279"/>
      <c r="O99" s="279" t="str">
        <f>入力フォーム!AM94</f>
        <v/>
      </c>
      <c r="P99" s="279"/>
      <c r="Q99" s="379" t="str">
        <f t="shared" si="1"/>
        <v/>
      </c>
      <c r="R99" s="379"/>
      <c r="S99" s="378" t="str">
        <f>入力フォーム!AO94</f>
        <v/>
      </c>
      <c r="T99" s="378"/>
      <c r="U99" s="378" t="str">
        <f>入力フォーム!AP94</f>
        <v/>
      </c>
      <c r="V99" s="378"/>
      <c r="W99" s="378" t="str">
        <f>入力フォーム!AQ94</f>
        <v/>
      </c>
      <c r="X99" s="378"/>
      <c r="Y99" s="378" t="str">
        <f>入力フォーム!AR94</f>
        <v/>
      </c>
      <c r="Z99" s="378"/>
      <c r="AA99" s="378" t="str">
        <f>入力フォーム!AS94</f>
        <v/>
      </c>
      <c r="AB99" s="378"/>
      <c r="AC99" s="351" t="str">
        <f>入力フォーム!AT94</f>
        <v/>
      </c>
      <c r="AD99" s="277"/>
      <c r="AE99" s="452"/>
      <c r="AF99" s="351" t="str">
        <f>入力フォーム!AU94</f>
        <v/>
      </c>
      <c r="AG99" s="455"/>
      <c r="AH99" s="463"/>
    </row>
    <row r="100" spans="1:34" ht="18" customHeight="1">
      <c r="A100" s="244">
        <v>52</v>
      </c>
      <c r="B100" s="269" t="str">
        <f>入力フォーム!AF95</f>
        <v/>
      </c>
      <c r="C100" s="279" t="str">
        <f>入力フォーム!AH95</f>
        <v/>
      </c>
      <c r="D100" s="279"/>
      <c r="E100" s="279" t="str">
        <f>入力フォーム!AI95</f>
        <v/>
      </c>
      <c r="F100" s="279"/>
      <c r="G100" s="279"/>
      <c r="H100" s="279" t="str">
        <f>入力フォーム!AJ95</f>
        <v/>
      </c>
      <c r="I100" s="279"/>
      <c r="J100" s="279"/>
      <c r="K100" s="279" t="str">
        <f>入力フォーム!AK95</f>
        <v/>
      </c>
      <c r="L100" s="279"/>
      <c r="M100" s="279" t="str">
        <f>入力フォーム!AL95</f>
        <v/>
      </c>
      <c r="N100" s="279"/>
      <c r="O100" s="279" t="str">
        <f>入力フォーム!AM95</f>
        <v/>
      </c>
      <c r="P100" s="279"/>
      <c r="Q100" s="379" t="str">
        <f t="shared" si="1"/>
        <v/>
      </c>
      <c r="R100" s="379"/>
      <c r="S100" s="378" t="str">
        <f>入力フォーム!AO95</f>
        <v/>
      </c>
      <c r="T100" s="378"/>
      <c r="U100" s="378" t="str">
        <f>入力フォーム!AP95</f>
        <v/>
      </c>
      <c r="V100" s="378"/>
      <c r="W100" s="378" t="str">
        <f>入力フォーム!AQ95</f>
        <v/>
      </c>
      <c r="X100" s="378"/>
      <c r="Y100" s="378" t="str">
        <f>入力フォーム!AR95</f>
        <v/>
      </c>
      <c r="Z100" s="378"/>
      <c r="AA100" s="378" t="str">
        <f>入力フォーム!AS95</f>
        <v/>
      </c>
      <c r="AB100" s="378"/>
      <c r="AC100" s="351" t="str">
        <f>入力フォーム!AT95</f>
        <v/>
      </c>
      <c r="AD100" s="277"/>
      <c r="AE100" s="452"/>
      <c r="AF100" s="351" t="str">
        <f>入力フォーム!AU95</f>
        <v/>
      </c>
      <c r="AG100" s="455"/>
      <c r="AH100" s="463"/>
    </row>
    <row r="101" spans="1:34" ht="18" customHeight="1">
      <c r="A101" s="244">
        <v>53</v>
      </c>
      <c r="B101" s="269" t="str">
        <f>入力フォーム!AF96</f>
        <v/>
      </c>
      <c r="C101" s="279" t="str">
        <f>入力フォーム!AH96</f>
        <v/>
      </c>
      <c r="D101" s="279"/>
      <c r="E101" s="279" t="str">
        <f>入力フォーム!AI96</f>
        <v/>
      </c>
      <c r="F101" s="279"/>
      <c r="G101" s="279"/>
      <c r="H101" s="279" t="str">
        <f>入力フォーム!AJ96</f>
        <v/>
      </c>
      <c r="I101" s="279"/>
      <c r="J101" s="279"/>
      <c r="K101" s="279" t="str">
        <f>入力フォーム!AK96</f>
        <v/>
      </c>
      <c r="L101" s="279"/>
      <c r="M101" s="279" t="str">
        <f>入力フォーム!AL96</f>
        <v/>
      </c>
      <c r="N101" s="279"/>
      <c r="O101" s="279" t="str">
        <f>入力フォーム!AM96</f>
        <v/>
      </c>
      <c r="P101" s="279"/>
      <c r="Q101" s="379" t="str">
        <f t="shared" si="1"/>
        <v/>
      </c>
      <c r="R101" s="379"/>
      <c r="S101" s="378" t="str">
        <f>入力フォーム!AO96</f>
        <v/>
      </c>
      <c r="T101" s="378"/>
      <c r="U101" s="378" t="str">
        <f>入力フォーム!AP96</f>
        <v/>
      </c>
      <c r="V101" s="378"/>
      <c r="W101" s="378" t="str">
        <f>入力フォーム!AQ96</f>
        <v/>
      </c>
      <c r="X101" s="378"/>
      <c r="Y101" s="378" t="str">
        <f>入力フォーム!AR96</f>
        <v/>
      </c>
      <c r="Z101" s="378"/>
      <c r="AA101" s="378" t="str">
        <f>入力フォーム!AS96</f>
        <v/>
      </c>
      <c r="AB101" s="378"/>
      <c r="AC101" s="351" t="str">
        <f>入力フォーム!AT96</f>
        <v/>
      </c>
      <c r="AD101" s="277"/>
      <c r="AE101" s="452"/>
      <c r="AF101" s="351" t="str">
        <f>入力フォーム!AU96</f>
        <v/>
      </c>
      <c r="AG101" s="455"/>
      <c r="AH101" s="463"/>
    </row>
    <row r="102" spans="1:34" ht="18" customHeight="1">
      <c r="A102" s="244">
        <v>54</v>
      </c>
      <c r="B102" s="269" t="str">
        <f>入力フォーム!AF97</f>
        <v/>
      </c>
      <c r="C102" s="279" t="str">
        <f>入力フォーム!AH97</f>
        <v/>
      </c>
      <c r="D102" s="279"/>
      <c r="E102" s="279" t="str">
        <f>入力フォーム!AI97</f>
        <v/>
      </c>
      <c r="F102" s="279"/>
      <c r="G102" s="279"/>
      <c r="H102" s="279" t="str">
        <f>入力フォーム!AJ97</f>
        <v/>
      </c>
      <c r="I102" s="279"/>
      <c r="J102" s="279"/>
      <c r="K102" s="279" t="str">
        <f>入力フォーム!AK97</f>
        <v/>
      </c>
      <c r="L102" s="279"/>
      <c r="M102" s="279" t="str">
        <f>入力フォーム!AL97</f>
        <v/>
      </c>
      <c r="N102" s="279"/>
      <c r="O102" s="279" t="str">
        <f>入力フォーム!AM97</f>
        <v/>
      </c>
      <c r="P102" s="279"/>
      <c r="Q102" s="379" t="str">
        <f t="shared" si="1"/>
        <v/>
      </c>
      <c r="R102" s="379"/>
      <c r="S102" s="378" t="str">
        <f>入力フォーム!AO97</f>
        <v/>
      </c>
      <c r="T102" s="378"/>
      <c r="U102" s="378" t="str">
        <f>入力フォーム!AP97</f>
        <v/>
      </c>
      <c r="V102" s="378"/>
      <c r="W102" s="378" t="str">
        <f>入力フォーム!AQ97</f>
        <v/>
      </c>
      <c r="X102" s="378"/>
      <c r="Y102" s="378" t="str">
        <f>入力フォーム!AR97</f>
        <v/>
      </c>
      <c r="Z102" s="378"/>
      <c r="AA102" s="378" t="str">
        <f>入力フォーム!AS97</f>
        <v/>
      </c>
      <c r="AB102" s="378"/>
      <c r="AC102" s="351" t="str">
        <f>入力フォーム!AT97</f>
        <v/>
      </c>
      <c r="AD102" s="277"/>
      <c r="AE102" s="452"/>
      <c r="AF102" s="351" t="str">
        <f>入力フォーム!AU97</f>
        <v/>
      </c>
      <c r="AG102" s="455"/>
      <c r="AH102" s="463"/>
    </row>
    <row r="103" spans="1:34" ht="18" customHeight="1">
      <c r="A103" s="244">
        <v>55</v>
      </c>
      <c r="B103" s="269" t="str">
        <f>入力フォーム!AF98</f>
        <v/>
      </c>
      <c r="C103" s="279" t="str">
        <f>入力フォーム!AH98</f>
        <v/>
      </c>
      <c r="D103" s="279"/>
      <c r="E103" s="279" t="str">
        <f>入力フォーム!AI98</f>
        <v/>
      </c>
      <c r="F103" s="279"/>
      <c r="G103" s="279"/>
      <c r="H103" s="279" t="str">
        <f>入力フォーム!AJ98</f>
        <v/>
      </c>
      <c r="I103" s="279"/>
      <c r="J103" s="279"/>
      <c r="K103" s="279" t="str">
        <f>入力フォーム!AK98</f>
        <v/>
      </c>
      <c r="L103" s="279"/>
      <c r="M103" s="279" t="str">
        <f>入力フォーム!AL98</f>
        <v/>
      </c>
      <c r="N103" s="279"/>
      <c r="O103" s="279" t="str">
        <f>入力フォーム!AM98</f>
        <v/>
      </c>
      <c r="P103" s="279"/>
      <c r="Q103" s="379" t="str">
        <f t="shared" si="1"/>
        <v/>
      </c>
      <c r="R103" s="379"/>
      <c r="S103" s="378" t="str">
        <f>入力フォーム!AO98</f>
        <v/>
      </c>
      <c r="T103" s="378"/>
      <c r="U103" s="378" t="str">
        <f>入力フォーム!AP98</f>
        <v/>
      </c>
      <c r="V103" s="378"/>
      <c r="W103" s="378" t="str">
        <f>入力フォーム!AQ98</f>
        <v/>
      </c>
      <c r="X103" s="378"/>
      <c r="Y103" s="378" t="str">
        <f>入力フォーム!AR98</f>
        <v/>
      </c>
      <c r="Z103" s="378"/>
      <c r="AA103" s="378" t="str">
        <f>入力フォーム!AS98</f>
        <v/>
      </c>
      <c r="AB103" s="378"/>
      <c r="AC103" s="351" t="str">
        <f>入力フォーム!AT98</f>
        <v/>
      </c>
      <c r="AD103" s="277"/>
      <c r="AE103" s="452"/>
      <c r="AF103" s="351" t="str">
        <f>入力フォーム!AU98</f>
        <v/>
      </c>
      <c r="AG103" s="455"/>
      <c r="AH103" s="463"/>
    </row>
    <row r="104" spans="1:34" ht="18" customHeight="1">
      <c r="A104" s="244">
        <v>56</v>
      </c>
      <c r="B104" s="269" t="str">
        <f>入力フォーム!AF99</f>
        <v/>
      </c>
      <c r="C104" s="279" t="str">
        <f>入力フォーム!AH99</f>
        <v/>
      </c>
      <c r="D104" s="279"/>
      <c r="E104" s="279" t="str">
        <f>入力フォーム!AI99</f>
        <v/>
      </c>
      <c r="F104" s="279"/>
      <c r="G104" s="279"/>
      <c r="H104" s="279" t="str">
        <f>入力フォーム!AJ99</f>
        <v/>
      </c>
      <c r="I104" s="279"/>
      <c r="J104" s="279"/>
      <c r="K104" s="279" t="str">
        <f>入力フォーム!AK99</f>
        <v/>
      </c>
      <c r="L104" s="279"/>
      <c r="M104" s="279" t="str">
        <f>入力フォーム!AL99</f>
        <v/>
      </c>
      <c r="N104" s="279"/>
      <c r="O104" s="279" t="str">
        <f>入力フォーム!AM99</f>
        <v/>
      </c>
      <c r="P104" s="279"/>
      <c r="Q104" s="379" t="str">
        <f t="shared" si="1"/>
        <v/>
      </c>
      <c r="R104" s="379"/>
      <c r="S104" s="378" t="str">
        <f>入力フォーム!AO99</f>
        <v/>
      </c>
      <c r="T104" s="378"/>
      <c r="U104" s="378" t="str">
        <f>入力フォーム!AP99</f>
        <v/>
      </c>
      <c r="V104" s="378"/>
      <c r="W104" s="378" t="str">
        <f>入力フォーム!AQ99</f>
        <v/>
      </c>
      <c r="X104" s="378"/>
      <c r="Y104" s="378" t="str">
        <f>入力フォーム!AR99</f>
        <v/>
      </c>
      <c r="Z104" s="378"/>
      <c r="AA104" s="378" t="str">
        <f>入力フォーム!AS99</f>
        <v/>
      </c>
      <c r="AB104" s="378"/>
      <c r="AC104" s="351" t="str">
        <f>入力フォーム!AT99</f>
        <v/>
      </c>
      <c r="AD104" s="277"/>
      <c r="AE104" s="452"/>
      <c r="AF104" s="351" t="str">
        <f>入力フォーム!AU99</f>
        <v/>
      </c>
      <c r="AG104" s="455"/>
      <c r="AH104" s="463"/>
    </row>
    <row r="105" spans="1:34" ht="18" customHeight="1">
      <c r="A105" s="244">
        <v>57</v>
      </c>
      <c r="B105" s="269" t="str">
        <f>入力フォーム!AF100</f>
        <v/>
      </c>
      <c r="C105" s="279" t="str">
        <f>入力フォーム!AH100</f>
        <v/>
      </c>
      <c r="D105" s="279"/>
      <c r="E105" s="279" t="str">
        <f>入力フォーム!AI100</f>
        <v/>
      </c>
      <c r="F105" s="279"/>
      <c r="G105" s="279"/>
      <c r="H105" s="279" t="str">
        <f>入力フォーム!AJ100</f>
        <v/>
      </c>
      <c r="I105" s="279"/>
      <c r="J105" s="279"/>
      <c r="K105" s="279" t="str">
        <f>入力フォーム!AK100</f>
        <v/>
      </c>
      <c r="L105" s="279"/>
      <c r="M105" s="279" t="str">
        <f>入力フォーム!AL100</f>
        <v/>
      </c>
      <c r="N105" s="279"/>
      <c r="O105" s="279" t="str">
        <f>入力フォーム!AM100</f>
        <v/>
      </c>
      <c r="P105" s="279"/>
      <c r="Q105" s="379" t="str">
        <f t="shared" si="1"/>
        <v/>
      </c>
      <c r="R105" s="379"/>
      <c r="S105" s="378" t="str">
        <f>入力フォーム!AO100</f>
        <v/>
      </c>
      <c r="T105" s="378"/>
      <c r="U105" s="378" t="str">
        <f>入力フォーム!AP100</f>
        <v/>
      </c>
      <c r="V105" s="378"/>
      <c r="W105" s="378" t="str">
        <f>入力フォーム!AQ100</f>
        <v/>
      </c>
      <c r="X105" s="378"/>
      <c r="Y105" s="378" t="str">
        <f>入力フォーム!AR100</f>
        <v/>
      </c>
      <c r="Z105" s="378"/>
      <c r="AA105" s="378" t="str">
        <f>入力フォーム!AS100</f>
        <v/>
      </c>
      <c r="AB105" s="378"/>
      <c r="AC105" s="351" t="str">
        <f>入力フォーム!AT100</f>
        <v/>
      </c>
      <c r="AD105" s="277"/>
      <c r="AE105" s="452"/>
      <c r="AF105" s="351" t="str">
        <f>入力フォーム!AU100</f>
        <v/>
      </c>
      <c r="AG105" s="455"/>
      <c r="AH105" s="463"/>
    </row>
    <row r="106" spans="1:34" ht="18" customHeight="1">
      <c r="A106" s="244">
        <v>58</v>
      </c>
      <c r="B106" s="269" t="str">
        <f>入力フォーム!AF101</f>
        <v/>
      </c>
      <c r="C106" s="279" t="str">
        <f>入力フォーム!AH101</f>
        <v/>
      </c>
      <c r="D106" s="279"/>
      <c r="E106" s="279" t="str">
        <f>入力フォーム!AI101</f>
        <v/>
      </c>
      <c r="F106" s="279"/>
      <c r="G106" s="279"/>
      <c r="H106" s="279" t="str">
        <f>入力フォーム!AJ101</f>
        <v/>
      </c>
      <c r="I106" s="279"/>
      <c r="J106" s="279"/>
      <c r="K106" s="279" t="str">
        <f>入力フォーム!AK101</f>
        <v/>
      </c>
      <c r="L106" s="279"/>
      <c r="M106" s="279" t="str">
        <f>入力フォーム!AL101</f>
        <v/>
      </c>
      <c r="N106" s="279"/>
      <c r="O106" s="279" t="str">
        <f>入力フォーム!AM101</f>
        <v/>
      </c>
      <c r="P106" s="279"/>
      <c r="Q106" s="379" t="str">
        <f t="shared" si="1"/>
        <v/>
      </c>
      <c r="R106" s="379"/>
      <c r="S106" s="378" t="str">
        <f>入力フォーム!AO101</f>
        <v/>
      </c>
      <c r="T106" s="378"/>
      <c r="U106" s="378" t="str">
        <f>入力フォーム!AP101</f>
        <v/>
      </c>
      <c r="V106" s="378"/>
      <c r="W106" s="378" t="str">
        <f>入力フォーム!AQ101</f>
        <v/>
      </c>
      <c r="X106" s="378"/>
      <c r="Y106" s="378" t="str">
        <f>入力フォーム!AR101</f>
        <v/>
      </c>
      <c r="Z106" s="378"/>
      <c r="AA106" s="378" t="str">
        <f>入力フォーム!AS101</f>
        <v/>
      </c>
      <c r="AB106" s="378"/>
      <c r="AC106" s="351" t="str">
        <f>入力フォーム!AT101</f>
        <v/>
      </c>
      <c r="AD106" s="277"/>
      <c r="AE106" s="452"/>
      <c r="AF106" s="351" t="str">
        <f>入力フォーム!AU101</f>
        <v/>
      </c>
      <c r="AG106" s="455"/>
      <c r="AH106" s="463"/>
    </row>
    <row r="107" spans="1:34" ht="18" customHeight="1">
      <c r="A107" s="244">
        <v>59</v>
      </c>
      <c r="B107" s="269" t="str">
        <f>入力フォーム!AF102</f>
        <v/>
      </c>
      <c r="C107" s="279" t="str">
        <f>入力フォーム!AH102</f>
        <v/>
      </c>
      <c r="D107" s="279"/>
      <c r="E107" s="279" t="str">
        <f>入力フォーム!AI102</f>
        <v/>
      </c>
      <c r="F107" s="279"/>
      <c r="G107" s="279"/>
      <c r="H107" s="279" t="str">
        <f>入力フォーム!AJ102</f>
        <v/>
      </c>
      <c r="I107" s="279"/>
      <c r="J107" s="279"/>
      <c r="K107" s="279" t="str">
        <f>入力フォーム!AK102</f>
        <v/>
      </c>
      <c r="L107" s="279"/>
      <c r="M107" s="279" t="str">
        <f>入力フォーム!AL102</f>
        <v/>
      </c>
      <c r="N107" s="279"/>
      <c r="O107" s="279" t="str">
        <f>入力フォーム!AM102</f>
        <v/>
      </c>
      <c r="P107" s="279"/>
      <c r="Q107" s="379" t="str">
        <f t="shared" si="1"/>
        <v/>
      </c>
      <c r="R107" s="379"/>
      <c r="S107" s="378" t="str">
        <f>入力フォーム!AO102</f>
        <v/>
      </c>
      <c r="T107" s="378"/>
      <c r="U107" s="378" t="str">
        <f>入力フォーム!AP102</f>
        <v/>
      </c>
      <c r="V107" s="378"/>
      <c r="W107" s="378" t="str">
        <f>入力フォーム!AQ102</f>
        <v/>
      </c>
      <c r="X107" s="378"/>
      <c r="Y107" s="378" t="str">
        <f>入力フォーム!AR102</f>
        <v/>
      </c>
      <c r="Z107" s="378"/>
      <c r="AA107" s="378" t="str">
        <f>入力フォーム!AS102</f>
        <v/>
      </c>
      <c r="AB107" s="378"/>
      <c r="AC107" s="351" t="str">
        <f>入力フォーム!AT102</f>
        <v/>
      </c>
      <c r="AD107" s="277"/>
      <c r="AE107" s="452"/>
      <c r="AF107" s="351" t="str">
        <f>入力フォーム!AU102</f>
        <v/>
      </c>
      <c r="AG107" s="455"/>
      <c r="AH107" s="463"/>
    </row>
    <row r="108" spans="1:34" ht="18" customHeight="1">
      <c r="A108" s="244">
        <v>60</v>
      </c>
      <c r="B108" s="269" t="str">
        <f>入力フォーム!AF103</f>
        <v/>
      </c>
      <c r="C108" s="279" t="str">
        <f>入力フォーム!AH103</f>
        <v/>
      </c>
      <c r="D108" s="279"/>
      <c r="E108" s="279" t="str">
        <f>入力フォーム!AI103</f>
        <v/>
      </c>
      <c r="F108" s="279"/>
      <c r="G108" s="279"/>
      <c r="H108" s="279" t="str">
        <f>入力フォーム!AJ103</f>
        <v/>
      </c>
      <c r="I108" s="279"/>
      <c r="J108" s="279"/>
      <c r="K108" s="279" t="str">
        <f>入力フォーム!AK103</f>
        <v/>
      </c>
      <c r="L108" s="279"/>
      <c r="M108" s="279" t="str">
        <f>入力フォーム!AL103</f>
        <v/>
      </c>
      <c r="N108" s="279"/>
      <c r="O108" s="279" t="str">
        <f>入力フォーム!AM103</f>
        <v/>
      </c>
      <c r="P108" s="279"/>
      <c r="Q108" s="379" t="str">
        <f t="shared" si="1"/>
        <v/>
      </c>
      <c r="R108" s="379"/>
      <c r="S108" s="378" t="str">
        <f>入力フォーム!AO103</f>
        <v/>
      </c>
      <c r="T108" s="378"/>
      <c r="U108" s="378" t="str">
        <f>入力フォーム!AP103</f>
        <v/>
      </c>
      <c r="V108" s="378"/>
      <c r="W108" s="378" t="str">
        <f>入力フォーム!AQ103</f>
        <v/>
      </c>
      <c r="X108" s="378"/>
      <c r="Y108" s="378" t="str">
        <f>入力フォーム!AR103</f>
        <v/>
      </c>
      <c r="Z108" s="378"/>
      <c r="AA108" s="378" t="str">
        <f>入力フォーム!AS103</f>
        <v/>
      </c>
      <c r="AB108" s="378"/>
      <c r="AC108" s="351" t="str">
        <f>入力フォーム!AT103</f>
        <v/>
      </c>
      <c r="AD108" s="277"/>
      <c r="AE108" s="452"/>
      <c r="AF108" s="351" t="str">
        <f>入力フォーム!AU103</f>
        <v/>
      </c>
      <c r="AG108" s="455"/>
      <c r="AH108" s="463"/>
    </row>
    <row r="109" spans="1:34" ht="18" customHeight="1">
      <c r="A109" s="244">
        <v>61</v>
      </c>
      <c r="B109" s="269" t="str">
        <f>入力フォーム!AF104</f>
        <v/>
      </c>
      <c r="C109" s="279" t="str">
        <f>入力フォーム!AH104</f>
        <v/>
      </c>
      <c r="D109" s="279"/>
      <c r="E109" s="279" t="str">
        <f>入力フォーム!AI104</f>
        <v/>
      </c>
      <c r="F109" s="279"/>
      <c r="G109" s="279"/>
      <c r="H109" s="279" t="str">
        <f>入力フォーム!AJ104</f>
        <v/>
      </c>
      <c r="I109" s="279"/>
      <c r="J109" s="279"/>
      <c r="K109" s="279" t="str">
        <f>入力フォーム!AK104</f>
        <v/>
      </c>
      <c r="L109" s="279"/>
      <c r="M109" s="279" t="str">
        <f>入力フォーム!AL104</f>
        <v/>
      </c>
      <c r="N109" s="279"/>
      <c r="O109" s="279" t="str">
        <f>入力フォーム!AM104</f>
        <v/>
      </c>
      <c r="P109" s="279"/>
      <c r="Q109" s="379" t="str">
        <f t="shared" si="1"/>
        <v/>
      </c>
      <c r="R109" s="379"/>
      <c r="S109" s="378" t="str">
        <f>入力フォーム!AO104</f>
        <v/>
      </c>
      <c r="T109" s="378"/>
      <c r="U109" s="378" t="str">
        <f>入力フォーム!AP104</f>
        <v/>
      </c>
      <c r="V109" s="378"/>
      <c r="W109" s="378" t="str">
        <f>入力フォーム!AQ104</f>
        <v/>
      </c>
      <c r="X109" s="378"/>
      <c r="Y109" s="378" t="str">
        <f>入力フォーム!AR104</f>
        <v/>
      </c>
      <c r="Z109" s="378"/>
      <c r="AA109" s="378" t="str">
        <f>入力フォーム!AS104</f>
        <v/>
      </c>
      <c r="AB109" s="378"/>
      <c r="AC109" s="351" t="str">
        <f>入力フォーム!AT104</f>
        <v/>
      </c>
      <c r="AD109" s="277"/>
      <c r="AE109" s="452"/>
      <c r="AF109" s="351" t="str">
        <f>入力フォーム!AU104</f>
        <v/>
      </c>
      <c r="AG109" s="455"/>
      <c r="AH109" s="463"/>
    </row>
    <row r="110" spans="1:34" ht="18" customHeight="1">
      <c r="A110" s="244">
        <v>62</v>
      </c>
      <c r="B110" s="269" t="str">
        <f>入力フォーム!AF105</f>
        <v/>
      </c>
      <c r="C110" s="279" t="str">
        <f>入力フォーム!AH105</f>
        <v/>
      </c>
      <c r="D110" s="279"/>
      <c r="E110" s="279" t="str">
        <f>入力フォーム!AI105</f>
        <v/>
      </c>
      <c r="F110" s="279"/>
      <c r="G110" s="279"/>
      <c r="H110" s="279" t="str">
        <f>入力フォーム!AJ105</f>
        <v/>
      </c>
      <c r="I110" s="279"/>
      <c r="J110" s="279"/>
      <c r="K110" s="279" t="str">
        <f>入力フォーム!AK105</f>
        <v/>
      </c>
      <c r="L110" s="279"/>
      <c r="M110" s="279" t="str">
        <f>入力フォーム!AL105</f>
        <v/>
      </c>
      <c r="N110" s="279"/>
      <c r="O110" s="279" t="str">
        <f>入力フォーム!AM105</f>
        <v/>
      </c>
      <c r="P110" s="279"/>
      <c r="Q110" s="379" t="str">
        <f t="shared" si="1"/>
        <v/>
      </c>
      <c r="R110" s="379"/>
      <c r="S110" s="378" t="str">
        <f>入力フォーム!AO105</f>
        <v/>
      </c>
      <c r="T110" s="378"/>
      <c r="U110" s="378" t="str">
        <f>入力フォーム!AP105</f>
        <v/>
      </c>
      <c r="V110" s="378"/>
      <c r="W110" s="378" t="str">
        <f>入力フォーム!AQ105</f>
        <v/>
      </c>
      <c r="X110" s="378"/>
      <c r="Y110" s="378" t="str">
        <f>入力フォーム!AR105</f>
        <v/>
      </c>
      <c r="Z110" s="378"/>
      <c r="AA110" s="378" t="str">
        <f>入力フォーム!AS105</f>
        <v/>
      </c>
      <c r="AB110" s="378"/>
      <c r="AC110" s="351" t="str">
        <f>入力フォーム!AT105</f>
        <v/>
      </c>
      <c r="AD110" s="277"/>
      <c r="AE110" s="452"/>
      <c r="AF110" s="351" t="str">
        <f>入力フォーム!AU105</f>
        <v/>
      </c>
      <c r="AG110" s="455"/>
      <c r="AH110" s="463"/>
    </row>
    <row r="111" spans="1:34" ht="18" customHeight="1">
      <c r="A111" s="244">
        <v>63</v>
      </c>
      <c r="B111" s="269" t="str">
        <f>入力フォーム!AF106</f>
        <v/>
      </c>
      <c r="C111" s="279" t="str">
        <f>入力フォーム!AH106</f>
        <v/>
      </c>
      <c r="D111" s="279"/>
      <c r="E111" s="279" t="str">
        <f>入力フォーム!AI106</f>
        <v/>
      </c>
      <c r="F111" s="279"/>
      <c r="G111" s="279"/>
      <c r="H111" s="279" t="str">
        <f>入力フォーム!AJ106</f>
        <v/>
      </c>
      <c r="I111" s="279"/>
      <c r="J111" s="279"/>
      <c r="K111" s="279" t="str">
        <f>入力フォーム!AK106</f>
        <v/>
      </c>
      <c r="L111" s="279"/>
      <c r="M111" s="279" t="str">
        <f>入力フォーム!AL106</f>
        <v/>
      </c>
      <c r="N111" s="279"/>
      <c r="O111" s="279" t="str">
        <f>入力フォーム!AM106</f>
        <v/>
      </c>
      <c r="P111" s="279"/>
      <c r="Q111" s="379" t="str">
        <f t="shared" si="1"/>
        <v/>
      </c>
      <c r="R111" s="379"/>
      <c r="S111" s="378" t="str">
        <f>入力フォーム!AO106</f>
        <v/>
      </c>
      <c r="T111" s="378"/>
      <c r="U111" s="378" t="str">
        <f>入力フォーム!AP106</f>
        <v/>
      </c>
      <c r="V111" s="378"/>
      <c r="W111" s="378" t="str">
        <f>入力フォーム!AQ106</f>
        <v/>
      </c>
      <c r="X111" s="378"/>
      <c r="Y111" s="378" t="str">
        <f>入力フォーム!AR106</f>
        <v/>
      </c>
      <c r="Z111" s="378"/>
      <c r="AA111" s="378" t="str">
        <f>入力フォーム!AS106</f>
        <v/>
      </c>
      <c r="AB111" s="378"/>
      <c r="AC111" s="351" t="str">
        <f>入力フォーム!AT106</f>
        <v/>
      </c>
      <c r="AD111" s="277"/>
      <c r="AE111" s="452"/>
      <c r="AF111" s="351" t="str">
        <f>入力フォーム!AU106</f>
        <v/>
      </c>
      <c r="AG111" s="455"/>
      <c r="AH111" s="463"/>
    </row>
    <row r="112" spans="1:34" ht="18" customHeight="1">
      <c r="A112" s="244">
        <v>64</v>
      </c>
      <c r="B112" s="269" t="str">
        <f>入力フォーム!AF107</f>
        <v/>
      </c>
      <c r="C112" s="279" t="str">
        <f>入力フォーム!AH107</f>
        <v/>
      </c>
      <c r="D112" s="279"/>
      <c r="E112" s="279" t="str">
        <f>入力フォーム!AI107</f>
        <v/>
      </c>
      <c r="F112" s="279"/>
      <c r="G112" s="279"/>
      <c r="H112" s="279" t="str">
        <f>入力フォーム!AJ107</f>
        <v/>
      </c>
      <c r="I112" s="279"/>
      <c r="J112" s="279"/>
      <c r="K112" s="279" t="str">
        <f>入力フォーム!AK107</f>
        <v/>
      </c>
      <c r="L112" s="279"/>
      <c r="M112" s="279" t="str">
        <f>入力フォーム!AL107</f>
        <v/>
      </c>
      <c r="N112" s="279"/>
      <c r="O112" s="279" t="str">
        <f>入力フォーム!AM107</f>
        <v/>
      </c>
      <c r="P112" s="279"/>
      <c r="Q112" s="379" t="str">
        <f t="shared" si="1"/>
        <v/>
      </c>
      <c r="R112" s="379"/>
      <c r="S112" s="378" t="str">
        <f>入力フォーム!AO107</f>
        <v/>
      </c>
      <c r="T112" s="378"/>
      <c r="U112" s="378" t="str">
        <f>入力フォーム!AP107</f>
        <v/>
      </c>
      <c r="V112" s="378"/>
      <c r="W112" s="378" t="str">
        <f>入力フォーム!AQ107</f>
        <v/>
      </c>
      <c r="X112" s="378"/>
      <c r="Y112" s="378" t="str">
        <f>入力フォーム!AR107</f>
        <v/>
      </c>
      <c r="Z112" s="378"/>
      <c r="AA112" s="378" t="str">
        <f>入力フォーム!AS107</f>
        <v/>
      </c>
      <c r="AB112" s="378"/>
      <c r="AC112" s="351" t="str">
        <f>入力フォーム!AT107</f>
        <v/>
      </c>
      <c r="AD112" s="277"/>
      <c r="AE112" s="452"/>
      <c r="AF112" s="351" t="str">
        <f>入力フォーム!AU107</f>
        <v/>
      </c>
      <c r="AG112" s="455"/>
      <c r="AH112" s="463"/>
    </row>
    <row r="113" spans="1:34" ht="18" customHeight="1">
      <c r="A113" s="244">
        <v>65</v>
      </c>
      <c r="B113" s="269" t="str">
        <f>入力フォーム!AF108</f>
        <v/>
      </c>
      <c r="C113" s="279" t="str">
        <f>入力フォーム!AH108</f>
        <v/>
      </c>
      <c r="D113" s="279"/>
      <c r="E113" s="279" t="str">
        <f>入力フォーム!AI108</f>
        <v/>
      </c>
      <c r="F113" s="279"/>
      <c r="G113" s="279"/>
      <c r="H113" s="279" t="str">
        <f>入力フォーム!AJ108</f>
        <v/>
      </c>
      <c r="I113" s="279"/>
      <c r="J113" s="279"/>
      <c r="K113" s="279" t="str">
        <f>入力フォーム!AK108</f>
        <v/>
      </c>
      <c r="L113" s="279"/>
      <c r="M113" s="279" t="str">
        <f>入力フォーム!AL108</f>
        <v/>
      </c>
      <c r="N113" s="279"/>
      <c r="O113" s="279" t="str">
        <f>入力フォーム!AM108</f>
        <v/>
      </c>
      <c r="P113" s="279"/>
      <c r="Q113" s="379" t="str">
        <f t="shared" si="1"/>
        <v/>
      </c>
      <c r="R113" s="379"/>
      <c r="S113" s="378" t="str">
        <f>入力フォーム!AO108</f>
        <v/>
      </c>
      <c r="T113" s="378"/>
      <c r="U113" s="378" t="str">
        <f>入力フォーム!AP108</f>
        <v/>
      </c>
      <c r="V113" s="378"/>
      <c r="W113" s="378" t="str">
        <f>入力フォーム!AQ108</f>
        <v/>
      </c>
      <c r="X113" s="378"/>
      <c r="Y113" s="378" t="str">
        <f>入力フォーム!AR108</f>
        <v/>
      </c>
      <c r="Z113" s="378"/>
      <c r="AA113" s="378" t="str">
        <f>入力フォーム!AS108</f>
        <v/>
      </c>
      <c r="AB113" s="378"/>
      <c r="AC113" s="351" t="str">
        <f>入力フォーム!AT108</f>
        <v/>
      </c>
      <c r="AD113" s="277"/>
      <c r="AE113" s="452"/>
      <c r="AF113" s="351" t="str">
        <f>入力フォーム!AU108</f>
        <v/>
      </c>
      <c r="AG113" s="455"/>
      <c r="AH113" s="463"/>
    </row>
    <row r="114" spans="1:34" ht="18" customHeight="1">
      <c r="A114" s="244">
        <v>66</v>
      </c>
      <c r="B114" s="269" t="str">
        <f>入力フォーム!AF109</f>
        <v/>
      </c>
      <c r="C114" s="279" t="str">
        <f>入力フォーム!AH109</f>
        <v/>
      </c>
      <c r="D114" s="279"/>
      <c r="E114" s="279" t="str">
        <f>入力フォーム!AI109</f>
        <v/>
      </c>
      <c r="F114" s="279"/>
      <c r="G114" s="279"/>
      <c r="H114" s="279" t="str">
        <f>入力フォーム!AJ109</f>
        <v/>
      </c>
      <c r="I114" s="279"/>
      <c r="J114" s="279"/>
      <c r="K114" s="279" t="str">
        <f>入力フォーム!AK109</f>
        <v/>
      </c>
      <c r="L114" s="279"/>
      <c r="M114" s="279" t="str">
        <f>入力フォーム!AL109</f>
        <v/>
      </c>
      <c r="N114" s="279"/>
      <c r="O114" s="279" t="str">
        <f>入力フォーム!AM109</f>
        <v/>
      </c>
      <c r="P114" s="279"/>
      <c r="Q114" s="379" t="str">
        <f t="shared" si="1"/>
        <v/>
      </c>
      <c r="R114" s="379"/>
      <c r="S114" s="378" t="str">
        <f>入力フォーム!AO109</f>
        <v/>
      </c>
      <c r="T114" s="378"/>
      <c r="U114" s="378" t="str">
        <f>入力フォーム!AP109</f>
        <v/>
      </c>
      <c r="V114" s="378"/>
      <c r="W114" s="378" t="str">
        <f>入力フォーム!AQ109</f>
        <v/>
      </c>
      <c r="X114" s="378"/>
      <c r="Y114" s="378" t="str">
        <f>入力フォーム!AR109</f>
        <v/>
      </c>
      <c r="Z114" s="378"/>
      <c r="AA114" s="378" t="str">
        <f>入力フォーム!AS109</f>
        <v/>
      </c>
      <c r="AB114" s="378"/>
      <c r="AC114" s="351" t="str">
        <f>入力フォーム!AT109</f>
        <v/>
      </c>
      <c r="AD114" s="277"/>
      <c r="AE114" s="452"/>
      <c r="AF114" s="351" t="str">
        <f>入力フォーム!AU109</f>
        <v/>
      </c>
      <c r="AG114" s="455"/>
      <c r="AH114" s="463"/>
    </row>
    <row r="115" spans="1:34" ht="18" customHeight="1">
      <c r="A115" s="244">
        <v>67</v>
      </c>
      <c r="B115" s="269" t="str">
        <f>入力フォーム!AF110</f>
        <v/>
      </c>
      <c r="C115" s="279" t="str">
        <f>入力フォーム!AH110</f>
        <v/>
      </c>
      <c r="D115" s="279"/>
      <c r="E115" s="279" t="str">
        <f>入力フォーム!AI110</f>
        <v/>
      </c>
      <c r="F115" s="279"/>
      <c r="G115" s="279"/>
      <c r="H115" s="279" t="str">
        <f>入力フォーム!AJ110</f>
        <v/>
      </c>
      <c r="I115" s="279"/>
      <c r="J115" s="279"/>
      <c r="K115" s="279" t="str">
        <f>入力フォーム!AK110</f>
        <v/>
      </c>
      <c r="L115" s="279"/>
      <c r="M115" s="279" t="str">
        <f>入力フォーム!AL110</f>
        <v/>
      </c>
      <c r="N115" s="279"/>
      <c r="O115" s="279" t="str">
        <f>入力フォーム!AM110</f>
        <v/>
      </c>
      <c r="P115" s="279"/>
      <c r="Q115" s="379" t="str">
        <f t="shared" si="1"/>
        <v/>
      </c>
      <c r="R115" s="379"/>
      <c r="S115" s="378" t="str">
        <f>入力フォーム!AO110</f>
        <v/>
      </c>
      <c r="T115" s="378"/>
      <c r="U115" s="378" t="str">
        <f>入力フォーム!AP110</f>
        <v/>
      </c>
      <c r="V115" s="378"/>
      <c r="W115" s="378" t="str">
        <f>入力フォーム!AQ110</f>
        <v/>
      </c>
      <c r="X115" s="378"/>
      <c r="Y115" s="378" t="str">
        <f>入力フォーム!AR110</f>
        <v/>
      </c>
      <c r="Z115" s="378"/>
      <c r="AA115" s="378" t="str">
        <f>入力フォーム!AS110</f>
        <v/>
      </c>
      <c r="AB115" s="378"/>
      <c r="AC115" s="351" t="str">
        <f>入力フォーム!AT110</f>
        <v/>
      </c>
      <c r="AD115" s="277"/>
      <c r="AE115" s="452"/>
      <c r="AF115" s="351" t="str">
        <f>入力フォーム!AU110</f>
        <v/>
      </c>
      <c r="AG115" s="455"/>
      <c r="AH115" s="463"/>
    </row>
    <row r="116" spans="1:34" ht="18" customHeight="1">
      <c r="A116" s="244">
        <v>68</v>
      </c>
      <c r="B116" s="269" t="str">
        <f>入力フォーム!AF111</f>
        <v/>
      </c>
      <c r="C116" s="279" t="str">
        <f>入力フォーム!AH111</f>
        <v/>
      </c>
      <c r="D116" s="279"/>
      <c r="E116" s="279" t="str">
        <f>入力フォーム!AI111</f>
        <v/>
      </c>
      <c r="F116" s="279"/>
      <c r="G116" s="279"/>
      <c r="H116" s="279" t="str">
        <f>入力フォーム!AJ111</f>
        <v/>
      </c>
      <c r="I116" s="279"/>
      <c r="J116" s="279"/>
      <c r="K116" s="279" t="str">
        <f>入力フォーム!AK111</f>
        <v/>
      </c>
      <c r="L116" s="279"/>
      <c r="M116" s="279" t="str">
        <f>入力フォーム!AL111</f>
        <v/>
      </c>
      <c r="N116" s="279"/>
      <c r="O116" s="279" t="str">
        <f>入力フォーム!AM111</f>
        <v/>
      </c>
      <c r="P116" s="279"/>
      <c r="Q116" s="379" t="str">
        <f t="shared" si="1"/>
        <v/>
      </c>
      <c r="R116" s="379"/>
      <c r="S116" s="378" t="str">
        <f>入力フォーム!AO111</f>
        <v/>
      </c>
      <c r="T116" s="378"/>
      <c r="U116" s="378" t="str">
        <f>入力フォーム!AP111</f>
        <v/>
      </c>
      <c r="V116" s="378"/>
      <c r="W116" s="378" t="str">
        <f>入力フォーム!AQ111</f>
        <v/>
      </c>
      <c r="X116" s="378"/>
      <c r="Y116" s="378" t="str">
        <f>入力フォーム!AR111</f>
        <v/>
      </c>
      <c r="Z116" s="378"/>
      <c r="AA116" s="378" t="str">
        <f>入力フォーム!AS111</f>
        <v/>
      </c>
      <c r="AB116" s="378"/>
      <c r="AC116" s="351" t="str">
        <f>入力フォーム!AT111</f>
        <v/>
      </c>
      <c r="AD116" s="277"/>
      <c r="AE116" s="452"/>
      <c r="AF116" s="351" t="str">
        <f>入力フォーム!AU111</f>
        <v/>
      </c>
      <c r="AG116" s="455"/>
      <c r="AH116" s="463"/>
    </row>
    <row r="117" spans="1:34" ht="18" customHeight="1">
      <c r="A117" s="244">
        <v>69</v>
      </c>
      <c r="B117" s="269" t="str">
        <f>入力フォーム!AF112</f>
        <v/>
      </c>
      <c r="C117" s="279" t="str">
        <f>入力フォーム!AH112</f>
        <v/>
      </c>
      <c r="D117" s="279"/>
      <c r="E117" s="279" t="str">
        <f>入力フォーム!AI112</f>
        <v/>
      </c>
      <c r="F117" s="279"/>
      <c r="G117" s="279"/>
      <c r="H117" s="279" t="str">
        <f>入力フォーム!AJ112</f>
        <v/>
      </c>
      <c r="I117" s="279"/>
      <c r="J117" s="279"/>
      <c r="K117" s="279" t="str">
        <f>入力フォーム!AK112</f>
        <v/>
      </c>
      <c r="L117" s="279"/>
      <c r="M117" s="279" t="str">
        <f>入力フォーム!AL112</f>
        <v/>
      </c>
      <c r="N117" s="279"/>
      <c r="O117" s="279" t="str">
        <f>入力フォーム!AM112</f>
        <v/>
      </c>
      <c r="P117" s="279"/>
      <c r="Q117" s="379" t="str">
        <f t="shared" si="1"/>
        <v/>
      </c>
      <c r="R117" s="379"/>
      <c r="S117" s="378" t="str">
        <f>入力フォーム!AO112</f>
        <v/>
      </c>
      <c r="T117" s="378"/>
      <c r="U117" s="378" t="str">
        <f>入力フォーム!AP112</f>
        <v/>
      </c>
      <c r="V117" s="378"/>
      <c r="W117" s="378" t="str">
        <f>入力フォーム!AQ112</f>
        <v/>
      </c>
      <c r="X117" s="378"/>
      <c r="Y117" s="378" t="str">
        <f>入力フォーム!AR112</f>
        <v/>
      </c>
      <c r="Z117" s="378"/>
      <c r="AA117" s="378" t="str">
        <f>入力フォーム!AS112</f>
        <v/>
      </c>
      <c r="AB117" s="378"/>
      <c r="AC117" s="351" t="str">
        <f>入力フォーム!AT112</f>
        <v/>
      </c>
      <c r="AD117" s="277"/>
      <c r="AE117" s="452"/>
      <c r="AF117" s="351" t="str">
        <f>入力フォーム!AU112</f>
        <v/>
      </c>
      <c r="AG117" s="455"/>
      <c r="AH117" s="463"/>
    </row>
    <row r="118" spans="1:34" ht="18" customHeight="1">
      <c r="A118" s="244">
        <v>70</v>
      </c>
      <c r="B118" s="269" t="str">
        <f>入力フォーム!AF113</f>
        <v/>
      </c>
      <c r="C118" s="279" t="str">
        <f>入力フォーム!AH113</f>
        <v/>
      </c>
      <c r="D118" s="279"/>
      <c r="E118" s="279" t="str">
        <f>入力フォーム!AI113</f>
        <v/>
      </c>
      <c r="F118" s="279"/>
      <c r="G118" s="279"/>
      <c r="H118" s="279" t="str">
        <f>入力フォーム!AJ113</f>
        <v/>
      </c>
      <c r="I118" s="279"/>
      <c r="J118" s="279"/>
      <c r="K118" s="279" t="str">
        <f>入力フォーム!AK113</f>
        <v/>
      </c>
      <c r="L118" s="279"/>
      <c r="M118" s="279" t="str">
        <f>入力フォーム!AL113</f>
        <v/>
      </c>
      <c r="N118" s="279"/>
      <c r="O118" s="279" t="str">
        <f>入力フォーム!AM113</f>
        <v/>
      </c>
      <c r="P118" s="279"/>
      <c r="Q118" s="379" t="str">
        <f t="shared" si="1"/>
        <v/>
      </c>
      <c r="R118" s="379"/>
      <c r="S118" s="378" t="str">
        <f>入力フォーム!AO113</f>
        <v/>
      </c>
      <c r="T118" s="378"/>
      <c r="U118" s="378" t="str">
        <f>入力フォーム!AP113</f>
        <v/>
      </c>
      <c r="V118" s="378"/>
      <c r="W118" s="378" t="str">
        <f>入力フォーム!AQ113</f>
        <v/>
      </c>
      <c r="X118" s="378"/>
      <c r="Y118" s="378" t="str">
        <f>入力フォーム!AR113</f>
        <v/>
      </c>
      <c r="Z118" s="378"/>
      <c r="AA118" s="378" t="str">
        <f>入力フォーム!AS113</f>
        <v/>
      </c>
      <c r="AB118" s="378"/>
      <c r="AC118" s="351" t="str">
        <f>入力フォーム!AT113</f>
        <v/>
      </c>
      <c r="AD118" s="277"/>
      <c r="AE118" s="452"/>
      <c r="AF118" s="351" t="str">
        <f>入力フォーム!AU113</f>
        <v/>
      </c>
      <c r="AG118" s="455"/>
      <c r="AH118" s="463"/>
    </row>
    <row r="119" spans="1:34" ht="18" customHeight="1">
      <c r="A119" s="244">
        <v>71</v>
      </c>
      <c r="B119" s="269" t="str">
        <f>入力フォーム!AF114</f>
        <v/>
      </c>
      <c r="C119" s="279" t="str">
        <f>入力フォーム!AH114</f>
        <v/>
      </c>
      <c r="D119" s="279"/>
      <c r="E119" s="279" t="str">
        <f>入力フォーム!AI114</f>
        <v/>
      </c>
      <c r="F119" s="279"/>
      <c r="G119" s="279"/>
      <c r="H119" s="279" t="str">
        <f>入力フォーム!AJ114</f>
        <v/>
      </c>
      <c r="I119" s="279"/>
      <c r="J119" s="279"/>
      <c r="K119" s="279" t="str">
        <f>入力フォーム!AK114</f>
        <v/>
      </c>
      <c r="L119" s="279"/>
      <c r="M119" s="279" t="str">
        <f>入力フォーム!AL114</f>
        <v/>
      </c>
      <c r="N119" s="279"/>
      <c r="O119" s="279" t="str">
        <f>入力フォーム!AM114</f>
        <v/>
      </c>
      <c r="P119" s="279"/>
      <c r="Q119" s="379" t="str">
        <f t="shared" si="1"/>
        <v/>
      </c>
      <c r="R119" s="379"/>
      <c r="S119" s="378" t="str">
        <f>入力フォーム!AO114</f>
        <v/>
      </c>
      <c r="T119" s="378"/>
      <c r="U119" s="378" t="str">
        <f>入力フォーム!AP114</f>
        <v/>
      </c>
      <c r="V119" s="378"/>
      <c r="W119" s="378" t="str">
        <f>入力フォーム!AQ114</f>
        <v/>
      </c>
      <c r="X119" s="378"/>
      <c r="Y119" s="378" t="str">
        <f>入力フォーム!AR114</f>
        <v/>
      </c>
      <c r="Z119" s="378"/>
      <c r="AA119" s="378" t="str">
        <f>入力フォーム!AS114</f>
        <v/>
      </c>
      <c r="AB119" s="378"/>
      <c r="AC119" s="351" t="str">
        <f>入力フォーム!AT114</f>
        <v/>
      </c>
      <c r="AD119" s="277"/>
      <c r="AE119" s="452"/>
      <c r="AF119" s="351" t="str">
        <f>入力フォーム!AU114</f>
        <v/>
      </c>
      <c r="AG119" s="455"/>
      <c r="AH119" s="463"/>
    </row>
    <row r="120" spans="1:34" ht="18" customHeight="1">
      <c r="A120" s="244">
        <v>72</v>
      </c>
      <c r="B120" s="269" t="str">
        <f>入力フォーム!AF115</f>
        <v/>
      </c>
      <c r="C120" s="279" t="str">
        <f>入力フォーム!AH115</f>
        <v/>
      </c>
      <c r="D120" s="279"/>
      <c r="E120" s="279" t="str">
        <f>入力フォーム!AI115</f>
        <v/>
      </c>
      <c r="F120" s="279"/>
      <c r="G120" s="279"/>
      <c r="H120" s="279" t="str">
        <f>入力フォーム!AJ115</f>
        <v/>
      </c>
      <c r="I120" s="279"/>
      <c r="J120" s="279"/>
      <c r="K120" s="279" t="str">
        <f>入力フォーム!AK115</f>
        <v/>
      </c>
      <c r="L120" s="279"/>
      <c r="M120" s="279" t="str">
        <f>入力フォーム!AL115</f>
        <v/>
      </c>
      <c r="N120" s="279"/>
      <c r="O120" s="279" t="str">
        <f>入力フォーム!AM115</f>
        <v/>
      </c>
      <c r="P120" s="279"/>
      <c r="Q120" s="379" t="str">
        <f t="shared" si="1"/>
        <v/>
      </c>
      <c r="R120" s="379"/>
      <c r="S120" s="378" t="str">
        <f>入力フォーム!AO115</f>
        <v/>
      </c>
      <c r="T120" s="378"/>
      <c r="U120" s="378" t="str">
        <f>入力フォーム!AP115</f>
        <v/>
      </c>
      <c r="V120" s="378"/>
      <c r="W120" s="378" t="str">
        <f>入力フォーム!AQ115</f>
        <v/>
      </c>
      <c r="X120" s="378"/>
      <c r="Y120" s="378" t="str">
        <f>入力フォーム!AR115</f>
        <v/>
      </c>
      <c r="Z120" s="378"/>
      <c r="AA120" s="378" t="str">
        <f>入力フォーム!AS115</f>
        <v/>
      </c>
      <c r="AB120" s="378"/>
      <c r="AC120" s="351" t="str">
        <f>入力フォーム!AT115</f>
        <v/>
      </c>
      <c r="AD120" s="277"/>
      <c r="AE120" s="452"/>
      <c r="AF120" s="351" t="str">
        <f>入力フォーム!AU115</f>
        <v/>
      </c>
      <c r="AG120" s="455"/>
      <c r="AH120" s="463"/>
    </row>
    <row r="121" spans="1:34" ht="18" customHeight="1">
      <c r="A121" s="244">
        <v>73</v>
      </c>
      <c r="B121" s="269" t="str">
        <f>入力フォーム!AF116</f>
        <v/>
      </c>
      <c r="C121" s="279" t="str">
        <f>入力フォーム!AH116</f>
        <v/>
      </c>
      <c r="D121" s="279"/>
      <c r="E121" s="279" t="str">
        <f>入力フォーム!AI116</f>
        <v/>
      </c>
      <c r="F121" s="279"/>
      <c r="G121" s="279"/>
      <c r="H121" s="279" t="str">
        <f>入力フォーム!AJ116</f>
        <v/>
      </c>
      <c r="I121" s="279"/>
      <c r="J121" s="279"/>
      <c r="K121" s="279" t="str">
        <f>入力フォーム!AK116</f>
        <v/>
      </c>
      <c r="L121" s="279"/>
      <c r="M121" s="279" t="str">
        <f>入力フォーム!AL116</f>
        <v/>
      </c>
      <c r="N121" s="279"/>
      <c r="O121" s="279" t="str">
        <f>入力フォーム!AM116</f>
        <v/>
      </c>
      <c r="P121" s="279"/>
      <c r="Q121" s="379" t="str">
        <f t="shared" si="1"/>
        <v/>
      </c>
      <c r="R121" s="379"/>
      <c r="S121" s="378" t="str">
        <f>入力フォーム!AO116</f>
        <v/>
      </c>
      <c r="T121" s="378"/>
      <c r="U121" s="378" t="str">
        <f>入力フォーム!AP116</f>
        <v/>
      </c>
      <c r="V121" s="378"/>
      <c r="W121" s="378" t="str">
        <f>入力フォーム!AQ116</f>
        <v/>
      </c>
      <c r="X121" s="378"/>
      <c r="Y121" s="378" t="str">
        <f>入力フォーム!AR116</f>
        <v/>
      </c>
      <c r="Z121" s="378"/>
      <c r="AA121" s="378" t="str">
        <f>入力フォーム!AS116</f>
        <v/>
      </c>
      <c r="AB121" s="378"/>
      <c r="AC121" s="351" t="str">
        <f>入力フォーム!AT116</f>
        <v/>
      </c>
      <c r="AD121" s="277"/>
      <c r="AE121" s="452"/>
      <c r="AF121" s="351" t="str">
        <f>入力フォーム!AU116</f>
        <v/>
      </c>
      <c r="AG121" s="455"/>
      <c r="AH121" s="463"/>
    </row>
    <row r="122" spans="1:34" ht="18" customHeight="1">
      <c r="A122" s="244">
        <v>74</v>
      </c>
      <c r="B122" s="269" t="str">
        <f>入力フォーム!AF117</f>
        <v/>
      </c>
      <c r="C122" s="279" t="str">
        <f>入力フォーム!AH117</f>
        <v/>
      </c>
      <c r="D122" s="279"/>
      <c r="E122" s="279" t="str">
        <f>入力フォーム!AI117</f>
        <v/>
      </c>
      <c r="F122" s="279"/>
      <c r="G122" s="279"/>
      <c r="H122" s="279" t="str">
        <f>入力フォーム!AJ117</f>
        <v/>
      </c>
      <c r="I122" s="279"/>
      <c r="J122" s="279"/>
      <c r="K122" s="279" t="str">
        <f>入力フォーム!AK117</f>
        <v/>
      </c>
      <c r="L122" s="279"/>
      <c r="M122" s="279" t="str">
        <f>入力フォーム!AL117</f>
        <v/>
      </c>
      <c r="N122" s="279"/>
      <c r="O122" s="279" t="str">
        <f>入力フォーム!AM117</f>
        <v/>
      </c>
      <c r="P122" s="279"/>
      <c r="Q122" s="379" t="str">
        <f t="shared" si="1"/>
        <v/>
      </c>
      <c r="R122" s="379"/>
      <c r="S122" s="378" t="str">
        <f>入力フォーム!AO117</f>
        <v/>
      </c>
      <c r="T122" s="378"/>
      <c r="U122" s="378" t="str">
        <f>入力フォーム!AP117</f>
        <v/>
      </c>
      <c r="V122" s="378"/>
      <c r="W122" s="378" t="str">
        <f>入力フォーム!AQ117</f>
        <v/>
      </c>
      <c r="X122" s="378"/>
      <c r="Y122" s="378" t="str">
        <f>入力フォーム!AR117</f>
        <v/>
      </c>
      <c r="Z122" s="378"/>
      <c r="AA122" s="378" t="str">
        <f>入力フォーム!AS117</f>
        <v/>
      </c>
      <c r="AB122" s="378"/>
      <c r="AC122" s="351" t="str">
        <f>入力フォーム!AT117</f>
        <v/>
      </c>
      <c r="AD122" s="277"/>
      <c r="AE122" s="452"/>
      <c r="AF122" s="351" t="str">
        <f>入力フォーム!AU117</f>
        <v/>
      </c>
      <c r="AG122" s="455"/>
      <c r="AH122" s="463"/>
    </row>
    <row r="123" spans="1:34" ht="18" customHeight="1">
      <c r="A123" s="244">
        <v>75</v>
      </c>
      <c r="B123" s="269" t="str">
        <f>入力フォーム!AF118</f>
        <v/>
      </c>
      <c r="C123" s="279" t="str">
        <f>入力フォーム!AH118</f>
        <v/>
      </c>
      <c r="D123" s="279"/>
      <c r="E123" s="279" t="str">
        <f>入力フォーム!AI118</f>
        <v/>
      </c>
      <c r="F123" s="279"/>
      <c r="G123" s="279"/>
      <c r="H123" s="279" t="str">
        <f>入力フォーム!AJ118</f>
        <v/>
      </c>
      <c r="I123" s="279"/>
      <c r="J123" s="279"/>
      <c r="K123" s="279" t="str">
        <f>入力フォーム!AK118</f>
        <v/>
      </c>
      <c r="L123" s="279"/>
      <c r="M123" s="279" t="str">
        <f>入力フォーム!AL118</f>
        <v/>
      </c>
      <c r="N123" s="279"/>
      <c r="O123" s="279" t="str">
        <f>入力フォーム!AM118</f>
        <v/>
      </c>
      <c r="P123" s="279"/>
      <c r="Q123" s="379" t="str">
        <f t="shared" si="1"/>
        <v/>
      </c>
      <c r="R123" s="379"/>
      <c r="S123" s="378" t="str">
        <f>入力フォーム!AO118</f>
        <v/>
      </c>
      <c r="T123" s="378"/>
      <c r="U123" s="378" t="str">
        <f>入力フォーム!AP118</f>
        <v/>
      </c>
      <c r="V123" s="378"/>
      <c r="W123" s="378" t="str">
        <f>入力フォーム!AQ118</f>
        <v/>
      </c>
      <c r="X123" s="378"/>
      <c r="Y123" s="378" t="str">
        <f>入力フォーム!AR118</f>
        <v/>
      </c>
      <c r="Z123" s="378"/>
      <c r="AA123" s="378" t="str">
        <f>入力フォーム!AS118</f>
        <v/>
      </c>
      <c r="AB123" s="378"/>
      <c r="AC123" s="351" t="str">
        <f>入力フォーム!AT118</f>
        <v/>
      </c>
      <c r="AD123" s="277"/>
      <c r="AE123" s="452"/>
      <c r="AF123" s="351" t="str">
        <f>入力フォーム!AU118</f>
        <v/>
      </c>
      <c r="AG123" s="455"/>
      <c r="AH123" s="463"/>
    </row>
    <row r="124" spans="1:34" ht="18" customHeight="1">
      <c r="A124" s="244">
        <v>76</v>
      </c>
      <c r="B124" s="269" t="str">
        <f>入力フォーム!AF119</f>
        <v/>
      </c>
      <c r="C124" s="279" t="str">
        <f>入力フォーム!AH119</f>
        <v/>
      </c>
      <c r="D124" s="279"/>
      <c r="E124" s="279" t="str">
        <f>入力フォーム!AI119</f>
        <v/>
      </c>
      <c r="F124" s="279"/>
      <c r="G124" s="279"/>
      <c r="H124" s="279" t="str">
        <f>入力フォーム!AJ119</f>
        <v/>
      </c>
      <c r="I124" s="279"/>
      <c r="J124" s="279"/>
      <c r="K124" s="279" t="str">
        <f>入力フォーム!AK119</f>
        <v/>
      </c>
      <c r="L124" s="279"/>
      <c r="M124" s="279" t="str">
        <f>入力フォーム!AL119</f>
        <v/>
      </c>
      <c r="N124" s="279"/>
      <c r="O124" s="279" t="str">
        <f>入力フォーム!AM119</f>
        <v/>
      </c>
      <c r="P124" s="279"/>
      <c r="Q124" s="379" t="str">
        <f t="shared" si="1"/>
        <v/>
      </c>
      <c r="R124" s="379"/>
      <c r="S124" s="378" t="str">
        <f>入力フォーム!AO119</f>
        <v/>
      </c>
      <c r="T124" s="378"/>
      <c r="U124" s="378" t="str">
        <f>入力フォーム!AP119</f>
        <v/>
      </c>
      <c r="V124" s="378"/>
      <c r="W124" s="378" t="str">
        <f>入力フォーム!AQ119</f>
        <v/>
      </c>
      <c r="X124" s="378"/>
      <c r="Y124" s="378" t="str">
        <f>入力フォーム!AR119</f>
        <v/>
      </c>
      <c r="Z124" s="378"/>
      <c r="AA124" s="378" t="str">
        <f>入力フォーム!AS119</f>
        <v/>
      </c>
      <c r="AB124" s="378"/>
      <c r="AC124" s="351" t="str">
        <f>入力フォーム!AT119</f>
        <v/>
      </c>
      <c r="AD124" s="277"/>
      <c r="AE124" s="452"/>
      <c r="AF124" s="351" t="str">
        <f>入力フォーム!AU119</f>
        <v/>
      </c>
      <c r="AG124" s="455"/>
      <c r="AH124" s="463"/>
    </row>
    <row r="125" spans="1:34" ht="18" customHeight="1">
      <c r="A125" s="244">
        <v>77</v>
      </c>
      <c r="B125" s="269" t="str">
        <f>入力フォーム!AF120</f>
        <v/>
      </c>
      <c r="C125" s="279" t="str">
        <f>入力フォーム!AH120</f>
        <v/>
      </c>
      <c r="D125" s="279"/>
      <c r="E125" s="279" t="str">
        <f>入力フォーム!AI120</f>
        <v/>
      </c>
      <c r="F125" s="279"/>
      <c r="G125" s="279"/>
      <c r="H125" s="279" t="str">
        <f>入力フォーム!AJ120</f>
        <v/>
      </c>
      <c r="I125" s="279"/>
      <c r="J125" s="279"/>
      <c r="K125" s="279" t="str">
        <f>入力フォーム!AK120</f>
        <v/>
      </c>
      <c r="L125" s="279"/>
      <c r="M125" s="279" t="str">
        <f>入力フォーム!AL120</f>
        <v/>
      </c>
      <c r="N125" s="279"/>
      <c r="O125" s="279" t="str">
        <f>入力フォーム!AM120</f>
        <v/>
      </c>
      <c r="P125" s="279"/>
      <c r="Q125" s="379" t="str">
        <f t="shared" si="1"/>
        <v/>
      </c>
      <c r="R125" s="379"/>
      <c r="S125" s="378" t="str">
        <f>入力フォーム!AO120</f>
        <v/>
      </c>
      <c r="T125" s="378"/>
      <c r="U125" s="378" t="str">
        <f>入力フォーム!AP120</f>
        <v/>
      </c>
      <c r="V125" s="378"/>
      <c r="W125" s="378" t="str">
        <f>入力フォーム!AQ120</f>
        <v/>
      </c>
      <c r="X125" s="378"/>
      <c r="Y125" s="378" t="str">
        <f>入力フォーム!AR120</f>
        <v/>
      </c>
      <c r="Z125" s="378"/>
      <c r="AA125" s="378" t="str">
        <f>入力フォーム!AS120</f>
        <v/>
      </c>
      <c r="AB125" s="378"/>
      <c r="AC125" s="351" t="str">
        <f>入力フォーム!AT120</f>
        <v/>
      </c>
      <c r="AD125" s="277"/>
      <c r="AE125" s="452"/>
      <c r="AF125" s="351" t="str">
        <f>入力フォーム!AU120</f>
        <v/>
      </c>
      <c r="AG125" s="455"/>
      <c r="AH125" s="463"/>
    </row>
    <row r="126" spans="1:34" ht="18" customHeight="1">
      <c r="A126" s="244">
        <v>78</v>
      </c>
      <c r="B126" s="269" t="str">
        <f>入力フォーム!AF121</f>
        <v/>
      </c>
      <c r="C126" s="279" t="str">
        <f>入力フォーム!AH121</f>
        <v/>
      </c>
      <c r="D126" s="279"/>
      <c r="E126" s="279" t="str">
        <f>入力フォーム!AI121</f>
        <v/>
      </c>
      <c r="F126" s="279"/>
      <c r="G126" s="279"/>
      <c r="H126" s="279" t="str">
        <f>入力フォーム!AJ121</f>
        <v/>
      </c>
      <c r="I126" s="279"/>
      <c r="J126" s="279"/>
      <c r="K126" s="279" t="str">
        <f>入力フォーム!AK121</f>
        <v/>
      </c>
      <c r="L126" s="279"/>
      <c r="M126" s="279" t="str">
        <f>入力フォーム!AL121</f>
        <v/>
      </c>
      <c r="N126" s="279"/>
      <c r="O126" s="279" t="str">
        <f>入力フォーム!AM121</f>
        <v/>
      </c>
      <c r="P126" s="279"/>
      <c r="Q126" s="379" t="str">
        <f t="shared" si="1"/>
        <v/>
      </c>
      <c r="R126" s="379"/>
      <c r="S126" s="378" t="str">
        <f>入力フォーム!AO121</f>
        <v/>
      </c>
      <c r="T126" s="378"/>
      <c r="U126" s="378" t="str">
        <f>入力フォーム!AP121</f>
        <v/>
      </c>
      <c r="V126" s="378"/>
      <c r="W126" s="378" t="str">
        <f>入力フォーム!AQ121</f>
        <v/>
      </c>
      <c r="X126" s="378"/>
      <c r="Y126" s="378" t="str">
        <f>入力フォーム!AR121</f>
        <v/>
      </c>
      <c r="Z126" s="378"/>
      <c r="AA126" s="378" t="str">
        <f>入力フォーム!AS121</f>
        <v/>
      </c>
      <c r="AB126" s="378"/>
      <c r="AC126" s="351" t="str">
        <f>入力フォーム!AT121</f>
        <v/>
      </c>
      <c r="AD126" s="277"/>
      <c r="AE126" s="452"/>
      <c r="AF126" s="351" t="str">
        <f>入力フォーム!AU121</f>
        <v/>
      </c>
      <c r="AG126" s="455"/>
      <c r="AH126" s="463"/>
    </row>
    <row r="127" spans="1:34" ht="18" customHeight="1">
      <c r="A127" s="244">
        <v>79</v>
      </c>
      <c r="B127" s="269" t="str">
        <f>入力フォーム!AF122</f>
        <v/>
      </c>
      <c r="C127" s="279" t="str">
        <f>入力フォーム!AH122</f>
        <v/>
      </c>
      <c r="D127" s="279"/>
      <c r="E127" s="279" t="str">
        <f>入力フォーム!AI122</f>
        <v/>
      </c>
      <c r="F127" s="279"/>
      <c r="G127" s="279"/>
      <c r="H127" s="279" t="str">
        <f>入力フォーム!AJ122</f>
        <v/>
      </c>
      <c r="I127" s="279"/>
      <c r="J127" s="279"/>
      <c r="K127" s="279" t="str">
        <f>入力フォーム!AK122</f>
        <v/>
      </c>
      <c r="L127" s="279"/>
      <c r="M127" s="279" t="str">
        <f>入力フォーム!AL122</f>
        <v/>
      </c>
      <c r="N127" s="279"/>
      <c r="O127" s="279" t="str">
        <f>入力フォーム!AM122</f>
        <v/>
      </c>
      <c r="P127" s="279"/>
      <c r="Q127" s="379" t="str">
        <f t="shared" si="1"/>
        <v/>
      </c>
      <c r="R127" s="379"/>
      <c r="S127" s="378" t="str">
        <f>入力フォーム!AO122</f>
        <v/>
      </c>
      <c r="T127" s="378"/>
      <c r="U127" s="378" t="str">
        <f>入力フォーム!AP122</f>
        <v/>
      </c>
      <c r="V127" s="378"/>
      <c r="W127" s="378" t="str">
        <f>入力フォーム!AQ122</f>
        <v/>
      </c>
      <c r="X127" s="378"/>
      <c r="Y127" s="378" t="str">
        <f>入力フォーム!AR122</f>
        <v/>
      </c>
      <c r="Z127" s="378"/>
      <c r="AA127" s="378" t="str">
        <f>入力フォーム!AS122</f>
        <v/>
      </c>
      <c r="AB127" s="378"/>
      <c r="AC127" s="351" t="str">
        <f>入力フォーム!AT122</f>
        <v/>
      </c>
      <c r="AD127" s="277"/>
      <c r="AE127" s="452"/>
      <c r="AF127" s="351" t="str">
        <f>入力フォーム!AU122</f>
        <v/>
      </c>
      <c r="AG127" s="455"/>
      <c r="AH127" s="463"/>
    </row>
    <row r="128" spans="1:34" ht="18" customHeight="1">
      <c r="A128" s="247">
        <v>80</v>
      </c>
      <c r="B128" s="270" t="str">
        <f>入力フォーム!AF123</f>
        <v/>
      </c>
      <c r="C128" s="280" t="str">
        <f>入力フォーム!AH123</f>
        <v/>
      </c>
      <c r="D128" s="280"/>
      <c r="E128" s="280" t="str">
        <f>入力フォーム!AI123</f>
        <v/>
      </c>
      <c r="F128" s="280"/>
      <c r="G128" s="280"/>
      <c r="H128" s="280" t="str">
        <f>入力フォーム!AJ123</f>
        <v/>
      </c>
      <c r="I128" s="280"/>
      <c r="J128" s="280"/>
      <c r="K128" s="280" t="str">
        <f>入力フォーム!AK123</f>
        <v/>
      </c>
      <c r="L128" s="280"/>
      <c r="M128" s="280" t="str">
        <f>入力フォーム!AL123</f>
        <v/>
      </c>
      <c r="N128" s="280"/>
      <c r="O128" s="280" t="str">
        <f>入力フォーム!AM123</f>
        <v/>
      </c>
      <c r="P128" s="280"/>
      <c r="Q128" s="380" t="str">
        <f t="shared" si="1"/>
        <v/>
      </c>
      <c r="R128" s="380"/>
      <c r="S128" s="395" t="str">
        <f>入力フォーム!AO123</f>
        <v/>
      </c>
      <c r="T128" s="395"/>
      <c r="U128" s="395" t="str">
        <f>入力フォーム!AP123</f>
        <v/>
      </c>
      <c r="V128" s="395"/>
      <c r="W128" s="395" t="str">
        <f>入力フォーム!AQ123</f>
        <v/>
      </c>
      <c r="X128" s="395"/>
      <c r="Y128" s="395" t="str">
        <f>入力フォーム!AR123</f>
        <v/>
      </c>
      <c r="Z128" s="395"/>
      <c r="AA128" s="395" t="str">
        <f>入力フォーム!AS123</f>
        <v/>
      </c>
      <c r="AB128" s="395"/>
      <c r="AC128" s="357" t="str">
        <f>入力フォーム!AT123</f>
        <v/>
      </c>
      <c r="AD128" s="283"/>
      <c r="AE128" s="453"/>
      <c r="AF128" s="357" t="str">
        <f>入力フォーム!AU123</f>
        <v/>
      </c>
      <c r="AG128" s="456"/>
      <c r="AH128" s="464"/>
    </row>
    <row r="129" spans="1:34" ht="11.25" customHeight="1">
      <c r="A129" s="252"/>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row>
    <row r="130" spans="1:34" ht="17.25" customHeight="1">
      <c r="A130" s="253" t="s">
        <v>9</v>
      </c>
      <c r="B130" s="253"/>
      <c r="C130" s="253"/>
      <c r="D130" s="291" t="s">
        <v>39</v>
      </c>
    </row>
    <row r="131" spans="1:34" ht="11.25" customHeight="1">
      <c r="A131" s="255"/>
      <c r="B131" s="255"/>
      <c r="C131" s="255"/>
      <c r="D131" s="255"/>
      <c r="E131" s="255"/>
      <c r="F131" s="291"/>
    </row>
    <row r="132" spans="1:34" ht="17.25" customHeight="1">
      <c r="A132" s="254" t="s">
        <v>161</v>
      </c>
      <c r="B132" s="252"/>
      <c r="C132" s="252"/>
      <c r="D132" s="252"/>
      <c r="E132" s="310" t="s">
        <v>111</v>
      </c>
      <c r="F132" s="310"/>
      <c r="G132" s="310"/>
      <c r="H132" s="329" t="str">
        <f>IF(入力フォーム!I33="","",入力フォーム!I33)</f>
        <v/>
      </c>
      <c r="I132" s="310"/>
      <c r="J132" s="310"/>
      <c r="K132" s="310"/>
      <c r="L132" s="252"/>
      <c r="M132" s="310" t="s">
        <v>27</v>
      </c>
      <c r="N132" s="310"/>
      <c r="O132" s="310"/>
      <c r="P132" s="375" t="str">
        <f>IF(入力フォーム!G12="","",入力フォーム!G12)</f>
        <v/>
      </c>
      <c r="Q132" s="375"/>
      <c r="R132" s="375"/>
      <c r="S132" s="375"/>
      <c r="T132" s="375"/>
      <c r="U132" s="375"/>
      <c r="V132" s="375"/>
      <c r="W132" s="375"/>
      <c r="X132" s="375"/>
      <c r="Y132" s="375"/>
      <c r="Z132" s="375"/>
      <c r="AA132" s="375"/>
      <c r="AB132" s="375"/>
      <c r="AC132" s="375"/>
      <c r="AD132" s="375"/>
      <c r="AE132" s="375"/>
      <c r="AF132" s="375"/>
      <c r="AG132" s="375"/>
      <c r="AH132" s="375"/>
    </row>
    <row r="133" spans="1:34" ht="11.25" customHeight="1">
      <c r="A133" s="252"/>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row>
    <row r="134" spans="1:34" ht="18" customHeight="1">
      <c r="A134" s="256" t="s">
        <v>10</v>
      </c>
      <c r="B134" s="273" t="s">
        <v>111</v>
      </c>
      <c r="C134" s="281" t="s">
        <v>13</v>
      </c>
      <c r="D134" s="292"/>
      <c r="E134" s="311" t="s">
        <v>44</v>
      </c>
      <c r="F134" s="317"/>
      <c r="G134" s="322"/>
      <c r="H134" s="311" t="s">
        <v>45</v>
      </c>
      <c r="I134" s="317"/>
      <c r="J134" s="322"/>
      <c r="K134" s="354" t="s">
        <v>47</v>
      </c>
      <c r="L134" s="354"/>
      <c r="M134" s="354" t="s">
        <v>24</v>
      </c>
      <c r="N134" s="354"/>
      <c r="O134" s="354" t="s">
        <v>15</v>
      </c>
      <c r="P134" s="354"/>
      <c r="Q134" s="311" t="s">
        <v>184</v>
      </c>
      <c r="R134" s="322"/>
      <c r="S134" s="322"/>
      <c r="T134" s="322"/>
      <c r="U134" s="322"/>
      <c r="V134" s="322"/>
      <c r="W134" s="322"/>
      <c r="X134" s="322"/>
      <c r="Y134" s="322"/>
      <c r="Z134" s="322"/>
      <c r="AA134" s="322"/>
      <c r="AB134" s="322"/>
      <c r="AC134" s="354" t="s">
        <v>63</v>
      </c>
      <c r="AD134" s="354"/>
      <c r="AE134" s="354"/>
      <c r="AF134" s="354"/>
      <c r="AG134" s="354"/>
      <c r="AH134" s="468"/>
    </row>
    <row r="135" spans="1:34" ht="18" customHeight="1">
      <c r="A135" s="257"/>
      <c r="B135" s="274"/>
      <c r="C135" s="282"/>
      <c r="D135" s="293"/>
      <c r="E135" s="312"/>
      <c r="F135" s="318"/>
      <c r="G135" s="323"/>
      <c r="H135" s="312"/>
      <c r="I135" s="318"/>
      <c r="J135" s="323"/>
      <c r="K135" s="355">
        <f>I22</f>
        <v>442</v>
      </c>
      <c r="L135" s="361"/>
      <c r="M135" s="355">
        <f>K22</f>
        <v>300</v>
      </c>
      <c r="N135" s="361"/>
      <c r="O135" s="355">
        <f>M22</f>
        <v>300</v>
      </c>
      <c r="P135" s="361"/>
      <c r="Q135" s="312"/>
      <c r="R135" s="323"/>
      <c r="S135" s="318"/>
      <c r="T135" s="318"/>
      <c r="U135" s="318"/>
      <c r="V135" s="318"/>
      <c r="W135" s="318"/>
      <c r="X135" s="318"/>
      <c r="Y135" s="318"/>
      <c r="Z135" s="318"/>
      <c r="AA135" s="318"/>
      <c r="AB135" s="318"/>
      <c r="AC135" s="438" t="s">
        <v>60</v>
      </c>
      <c r="AD135" s="449"/>
      <c r="AE135" s="454"/>
      <c r="AF135" s="454"/>
      <c r="AG135" s="438" t="s">
        <v>43</v>
      </c>
      <c r="AH135" s="469"/>
    </row>
    <row r="136" spans="1:34" ht="18" customHeight="1">
      <c r="A136" s="244">
        <v>61</v>
      </c>
      <c r="B136" s="269" t="str">
        <f>入力フォーム!AF104</f>
        <v/>
      </c>
      <c r="C136" s="276" t="str">
        <f>入力フォーム!AH104</f>
        <v/>
      </c>
      <c r="D136" s="288"/>
      <c r="E136" s="307" t="str">
        <f>入力フォーム!AJ104</f>
        <v/>
      </c>
      <c r="F136" s="307"/>
      <c r="G136" s="307"/>
      <c r="H136" s="307" t="str">
        <f>入力フォーム!AK104</f>
        <v/>
      </c>
      <c r="I136" s="307"/>
      <c r="J136" s="307"/>
      <c r="K136" s="307" t="str">
        <f>入力フォーム!AK104</f>
        <v/>
      </c>
      <c r="L136" s="307"/>
      <c r="M136" s="307" t="str">
        <f>入力フォーム!AL104</f>
        <v/>
      </c>
      <c r="N136" s="307"/>
      <c r="O136" s="307" t="str">
        <f>入力フォーム!AM104</f>
        <v/>
      </c>
      <c r="P136" s="307"/>
      <c r="Q136" s="381" t="str">
        <f t="shared" ref="Q136:Q175" si="2">IF(B136="","",K136*$I$22+M136*$K$22+O136*$M$22)</f>
        <v/>
      </c>
      <c r="R136" s="381"/>
      <c r="S136" s="381"/>
      <c r="T136" s="381"/>
      <c r="U136" s="381"/>
      <c r="V136" s="381"/>
      <c r="W136" s="381"/>
      <c r="X136" s="381"/>
      <c r="Y136" s="381"/>
      <c r="Z136" s="381"/>
      <c r="AA136" s="381"/>
      <c r="AB136" s="381"/>
      <c r="AC136" s="307" t="str">
        <f>入力フォーム!AT104</f>
        <v/>
      </c>
      <c r="AD136" s="307"/>
      <c r="AE136" s="307"/>
      <c r="AF136" s="307"/>
      <c r="AG136" s="457" t="str">
        <f>入力フォーム!AU104</f>
        <v/>
      </c>
      <c r="AH136" s="470"/>
    </row>
    <row r="137" spans="1:34" ht="18" customHeight="1">
      <c r="A137" s="244">
        <v>62</v>
      </c>
      <c r="B137" s="269" t="str">
        <f>入力フォーム!AF105</f>
        <v/>
      </c>
      <c r="C137" s="277" t="str">
        <f>入力フォーム!AH105</f>
        <v/>
      </c>
      <c r="D137" s="289"/>
      <c r="E137" s="279" t="str">
        <f>入力フォーム!AJ105</f>
        <v/>
      </c>
      <c r="F137" s="279"/>
      <c r="G137" s="279"/>
      <c r="H137" s="279" t="str">
        <f>入力フォーム!AK105</f>
        <v/>
      </c>
      <c r="I137" s="279"/>
      <c r="J137" s="279"/>
      <c r="K137" s="351" t="str">
        <f>入力フォーム!AK105</f>
        <v/>
      </c>
      <c r="L137" s="289"/>
      <c r="M137" s="351" t="str">
        <f>入力フォーム!AL105</f>
        <v/>
      </c>
      <c r="N137" s="289"/>
      <c r="O137" s="351" t="str">
        <f>入力フォーム!AM105</f>
        <v/>
      </c>
      <c r="P137" s="289"/>
      <c r="Q137" s="381" t="str">
        <f t="shared" si="2"/>
        <v/>
      </c>
      <c r="R137" s="381"/>
      <c r="S137" s="381"/>
      <c r="T137" s="381"/>
      <c r="U137" s="381"/>
      <c r="V137" s="381"/>
      <c r="W137" s="381"/>
      <c r="X137" s="381"/>
      <c r="Y137" s="381"/>
      <c r="Z137" s="381"/>
      <c r="AA137" s="381"/>
      <c r="AB137" s="381"/>
      <c r="AC137" s="279" t="str">
        <f>入力フォーム!AT105</f>
        <v/>
      </c>
      <c r="AD137" s="279"/>
      <c r="AE137" s="279"/>
      <c r="AF137" s="279"/>
      <c r="AG137" s="458" t="str">
        <f>入力フォーム!AU105</f>
        <v/>
      </c>
      <c r="AH137" s="471"/>
    </row>
    <row r="138" spans="1:34" ht="18" customHeight="1">
      <c r="A138" s="244">
        <v>63</v>
      </c>
      <c r="B138" s="269" t="str">
        <f>入力フォーム!AF106</f>
        <v/>
      </c>
      <c r="C138" s="277" t="str">
        <f>入力フォーム!AH106</f>
        <v/>
      </c>
      <c r="D138" s="289"/>
      <c r="E138" s="279" t="str">
        <f>入力フォーム!AJ106</f>
        <v/>
      </c>
      <c r="F138" s="279"/>
      <c r="G138" s="279"/>
      <c r="H138" s="279" t="str">
        <f>入力フォーム!AK106</f>
        <v/>
      </c>
      <c r="I138" s="279"/>
      <c r="J138" s="279"/>
      <c r="K138" s="351" t="str">
        <f>入力フォーム!AK106</f>
        <v/>
      </c>
      <c r="L138" s="289"/>
      <c r="M138" s="351" t="str">
        <f>入力フォーム!AL106</f>
        <v/>
      </c>
      <c r="N138" s="289"/>
      <c r="O138" s="351" t="str">
        <f>入力フォーム!AM106</f>
        <v/>
      </c>
      <c r="P138" s="289"/>
      <c r="Q138" s="381" t="str">
        <f t="shared" si="2"/>
        <v/>
      </c>
      <c r="R138" s="381"/>
      <c r="S138" s="381"/>
      <c r="T138" s="381"/>
      <c r="U138" s="381"/>
      <c r="V138" s="381"/>
      <c r="W138" s="381"/>
      <c r="X138" s="381"/>
      <c r="Y138" s="381"/>
      <c r="Z138" s="381"/>
      <c r="AA138" s="381"/>
      <c r="AB138" s="381"/>
      <c r="AC138" s="279" t="str">
        <f>入力フォーム!AT106</f>
        <v/>
      </c>
      <c r="AD138" s="279"/>
      <c r="AE138" s="279"/>
      <c r="AF138" s="279"/>
      <c r="AG138" s="458" t="str">
        <f>入力フォーム!AU106</f>
        <v/>
      </c>
      <c r="AH138" s="471"/>
    </row>
    <row r="139" spans="1:34" ht="18" customHeight="1">
      <c r="A139" s="244">
        <v>64</v>
      </c>
      <c r="B139" s="269" t="str">
        <f>入力フォーム!AF107</f>
        <v/>
      </c>
      <c r="C139" s="277" t="str">
        <f>入力フォーム!AH107</f>
        <v/>
      </c>
      <c r="D139" s="289"/>
      <c r="E139" s="279" t="str">
        <f>入力フォーム!AJ107</f>
        <v/>
      </c>
      <c r="F139" s="279"/>
      <c r="G139" s="279"/>
      <c r="H139" s="279" t="str">
        <f>入力フォーム!AK107</f>
        <v/>
      </c>
      <c r="I139" s="279"/>
      <c r="J139" s="279"/>
      <c r="K139" s="351" t="str">
        <f>入力フォーム!AK107</f>
        <v/>
      </c>
      <c r="L139" s="289"/>
      <c r="M139" s="351" t="str">
        <f>入力フォーム!AL107</f>
        <v/>
      </c>
      <c r="N139" s="289"/>
      <c r="O139" s="351" t="str">
        <f>入力フォーム!AM107</f>
        <v/>
      </c>
      <c r="P139" s="289"/>
      <c r="Q139" s="381" t="str">
        <f t="shared" si="2"/>
        <v/>
      </c>
      <c r="R139" s="381"/>
      <c r="S139" s="381"/>
      <c r="T139" s="381"/>
      <c r="U139" s="381"/>
      <c r="V139" s="381"/>
      <c r="W139" s="381"/>
      <c r="X139" s="381"/>
      <c r="Y139" s="381"/>
      <c r="Z139" s="381"/>
      <c r="AA139" s="381"/>
      <c r="AB139" s="381"/>
      <c r="AC139" s="279" t="str">
        <f>入力フォーム!AT107</f>
        <v/>
      </c>
      <c r="AD139" s="279"/>
      <c r="AE139" s="279"/>
      <c r="AF139" s="279"/>
      <c r="AG139" s="458" t="str">
        <f>入力フォーム!AU107</f>
        <v/>
      </c>
      <c r="AH139" s="471"/>
    </row>
    <row r="140" spans="1:34" ht="18" customHeight="1">
      <c r="A140" s="244">
        <v>65</v>
      </c>
      <c r="B140" s="269" t="str">
        <f>入力フォーム!AF108</f>
        <v/>
      </c>
      <c r="C140" s="277" t="str">
        <f>入力フォーム!AH108</f>
        <v/>
      </c>
      <c r="D140" s="289"/>
      <c r="E140" s="279" t="str">
        <f>入力フォーム!AJ108</f>
        <v/>
      </c>
      <c r="F140" s="279"/>
      <c r="G140" s="279"/>
      <c r="H140" s="279" t="str">
        <f>入力フォーム!AK108</f>
        <v/>
      </c>
      <c r="I140" s="279"/>
      <c r="J140" s="279"/>
      <c r="K140" s="351" t="str">
        <f>入力フォーム!AK108</f>
        <v/>
      </c>
      <c r="L140" s="289"/>
      <c r="M140" s="351" t="str">
        <f>入力フォーム!AL108</f>
        <v/>
      </c>
      <c r="N140" s="289"/>
      <c r="O140" s="351" t="str">
        <f>入力フォーム!AM108</f>
        <v/>
      </c>
      <c r="P140" s="289"/>
      <c r="Q140" s="381" t="str">
        <f t="shared" si="2"/>
        <v/>
      </c>
      <c r="R140" s="381"/>
      <c r="S140" s="381"/>
      <c r="T140" s="381"/>
      <c r="U140" s="381"/>
      <c r="V140" s="381"/>
      <c r="W140" s="381"/>
      <c r="X140" s="381"/>
      <c r="Y140" s="381"/>
      <c r="Z140" s="381"/>
      <c r="AA140" s="381"/>
      <c r="AB140" s="381"/>
      <c r="AC140" s="279" t="str">
        <f>入力フォーム!AT108</f>
        <v/>
      </c>
      <c r="AD140" s="279"/>
      <c r="AE140" s="279"/>
      <c r="AF140" s="279"/>
      <c r="AG140" s="458" t="str">
        <f>入力フォーム!AU108</f>
        <v/>
      </c>
      <c r="AH140" s="471"/>
    </row>
    <row r="141" spans="1:34" ht="18" customHeight="1">
      <c r="A141" s="244">
        <v>66</v>
      </c>
      <c r="B141" s="269" t="str">
        <f>入力フォーム!AF109</f>
        <v/>
      </c>
      <c r="C141" s="277" t="str">
        <f>入力フォーム!AH109</f>
        <v/>
      </c>
      <c r="D141" s="289"/>
      <c r="E141" s="279" t="str">
        <f>入力フォーム!AJ109</f>
        <v/>
      </c>
      <c r="F141" s="279"/>
      <c r="G141" s="279"/>
      <c r="H141" s="279" t="str">
        <f>入力フォーム!AK109</f>
        <v/>
      </c>
      <c r="I141" s="279"/>
      <c r="J141" s="279"/>
      <c r="K141" s="351" t="str">
        <f>入力フォーム!AK109</f>
        <v/>
      </c>
      <c r="L141" s="289"/>
      <c r="M141" s="351" t="str">
        <f>入力フォーム!AL109</f>
        <v/>
      </c>
      <c r="N141" s="289"/>
      <c r="O141" s="351" t="str">
        <f>入力フォーム!AM109</f>
        <v/>
      </c>
      <c r="P141" s="289"/>
      <c r="Q141" s="381" t="str">
        <f t="shared" si="2"/>
        <v/>
      </c>
      <c r="R141" s="381"/>
      <c r="S141" s="381"/>
      <c r="T141" s="381"/>
      <c r="U141" s="381"/>
      <c r="V141" s="381"/>
      <c r="W141" s="381"/>
      <c r="X141" s="381"/>
      <c r="Y141" s="381"/>
      <c r="Z141" s="381"/>
      <c r="AA141" s="381"/>
      <c r="AB141" s="381"/>
      <c r="AC141" s="279" t="str">
        <f>入力フォーム!AT109</f>
        <v/>
      </c>
      <c r="AD141" s="279"/>
      <c r="AE141" s="279"/>
      <c r="AF141" s="279"/>
      <c r="AG141" s="458" t="str">
        <f>入力フォーム!AU109</f>
        <v/>
      </c>
      <c r="AH141" s="471"/>
    </row>
    <row r="142" spans="1:34" ht="18" customHeight="1">
      <c r="A142" s="244">
        <v>67</v>
      </c>
      <c r="B142" s="269" t="str">
        <f>入力フォーム!AF110</f>
        <v/>
      </c>
      <c r="C142" s="277" t="str">
        <f>入力フォーム!AH110</f>
        <v/>
      </c>
      <c r="D142" s="289"/>
      <c r="E142" s="279" t="str">
        <f>入力フォーム!AJ110</f>
        <v/>
      </c>
      <c r="F142" s="279"/>
      <c r="G142" s="279"/>
      <c r="H142" s="279" t="str">
        <f>入力フォーム!AK110</f>
        <v/>
      </c>
      <c r="I142" s="279"/>
      <c r="J142" s="279"/>
      <c r="K142" s="351" t="str">
        <f>入力フォーム!AK110</f>
        <v/>
      </c>
      <c r="L142" s="289"/>
      <c r="M142" s="351" t="str">
        <f>入力フォーム!AL110</f>
        <v/>
      </c>
      <c r="N142" s="289"/>
      <c r="O142" s="351" t="str">
        <f>入力フォーム!AM110</f>
        <v/>
      </c>
      <c r="P142" s="289"/>
      <c r="Q142" s="381" t="str">
        <f t="shared" si="2"/>
        <v/>
      </c>
      <c r="R142" s="381"/>
      <c r="S142" s="381"/>
      <c r="T142" s="381"/>
      <c r="U142" s="381"/>
      <c r="V142" s="381"/>
      <c r="W142" s="381"/>
      <c r="X142" s="381"/>
      <c r="Y142" s="381"/>
      <c r="Z142" s="381"/>
      <c r="AA142" s="381"/>
      <c r="AB142" s="381"/>
      <c r="AC142" s="279" t="str">
        <f>入力フォーム!AT110</f>
        <v/>
      </c>
      <c r="AD142" s="279"/>
      <c r="AE142" s="279"/>
      <c r="AF142" s="279"/>
      <c r="AG142" s="458" t="str">
        <f>入力フォーム!AU110</f>
        <v/>
      </c>
      <c r="AH142" s="471"/>
    </row>
    <row r="143" spans="1:34" ht="18" customHeight="1">
      <c r="A143" s="244">
        <v>68</v>
      </c>
      <c r="B143" s="269" t="str">
        <f>入力フォーム!AF111</f>
        <v/>
      </c>
      <c r="C143" s="277" t="str">
        <f>入力フォーム!AH111</f>
        <v/>
      </c>
      <c r="D143" s="289"/>
      <c r="E143" s="279" t="str">
        <f>入力フォーム!AJ111</f>
        <v/>
      </c>
      <c r="F143" s="279"/>
      <c r="G143" s="279"/>
      <c r="H143" s="279" t="str">
        <f>入力フォーム!AK111</f>
        <v/>
      </c>
      <c r="I143" s="279"/>
      <c r="J143" s="279"/>
      <c r="K143" s="351" t="str">
        <f>入力フォーム!AK111</f>
        <v/>
      </c>
      <c r="L143" s="289"/>
      <c r="M143" s="351" t="str">
        <f>入力フォーム!AL111</f>
        <v/>
      </c>
      <c r="N143" s="289"/>
      <c r="O143" s="351" t="str">
        <f>入力フォーム!AM111</f>
        <v/>
      </c>
      <c r="P143" s="289"/>
      <c r="Q143" s="381" t="str">
        <f t="shared" si="2"/>
        <v/>
      </c>
      <c r="R143" s="381"/>
      <c r="S143" s="381"/>
      <c r="T143" s="381"/>
      <c r="U143" s="381"/>
      <c r="V143" s="381"/>
      <c r="W143" s="381"/>
      <c r="X143" s="381"/>
      <c r="Y143" s="381"/>
      <c r="Z143" s="381"/>
      <c r="AA143" s="381"/>
      <c r="AB143" s="381"/>
      <c r="AC143" s="279" t="str">
        <f>入力フォーム!AT111</f>
        <v/>
      </c>
      <c r="AD143" s="279"/>
      <c r="AE143" s="279"/>
      <c r="AF143" s="279"/>
      <c r="AG143" s="458" t="str">
        <f>入力フォーム!AU111</f>
        <v/>
      </c>
      <c r="AH143" s="471"/>
    </row>
    <row r="144" spans="1:34" ht="18" customHeight="1">
      <c r="A144" s="244">
        <v>69</v>
      </c>
      <c r="B144" s="269" t="str">
        <f>入力フォーム!AF112</f>
        <v/>
      </c>
      <c r="C144" s="277" t="str">
        <f>入力フォーム!AH112</f>
        <v/>
      </c>
      <c r="D144" s="289"/>
      <c r="E144" s="279" t="str">
        <f>入力フォーム!AJ112</f>
        <v/>
      </c>
      <c r="F144" s="279"/>
      <c r="G144" s="279"/>
      <c r="H144" s="279" t="str">
        <f>入力フォーム!AK112</f>
        <v/>
      </c>
      <c r="I144" s="279"/>
      <c r="J144" s="279"/>
      <c r="K144" s="351" t="str">
        <f>入力フォーム!AK112</f>
        <v/>
      </c>
      <c r="L144" s="289"/>
      <c r="M144" s="351" t="str">
        <f>入力フォーム!AL112</f>
        <v/>
      </c>
      <c r="N144" s="289"/>
      <c r="O144" s="351" t="str">
        <f>入力フォーム!AM112</f>
        <v/>
      </c>
      <c r="P144" s="289"/>
      <c r="Q144" s="381" t="str">
        <f t="shared" si="2"/>
        <v/>
      </c>
      <c r="R144" s="381"/>
      <c r="S144" s="381"/>
      <c r="T144" s="381"/>
      <c r="U144" s="381"/>
      <c r="V144" s="381"/>
      <c r="W144" s="381"/>
      <c r="X144" s="381"/>
      <c r="Y144" s="381"/>
      <c r="Z144" s="381"/>
      <c r="AA144" s="381"/>
      <c r="AB144" s="381"/>
      <c r="AC144" s="279" t="str">
        <f>入力フォーム!AT112</f>
        <v/>
      </c>
      <c r="AD144" s="279"/>
      <c r="AE144" s="279"/>
      <c r="AF144" s="279"/>
      <c r="AG144" s="458" t="str">
        <f>入力フォーム!AU112</f>
        <v/>
      </c>
      <c r="AH144" s="471"/>
    </row>
    <row r="145" spans="1:34" ht="18" customHeight="1">
      <c r="A145" s="244">
        <v>70</v>
      </c>
      <c r="B145" s="269" t="str">
        <f>入力フォーム!AF113</f>
        <v/>
      </c>
      <c r="C145" s="277" t="str">
        <f>入力フォーム!AH113</f>
        <v/>
      </c>
      <c r="D145" s="289"/>
      <c r="E145" s="279" t="str">
        <f>入力フォーム!AJ113</f>
        <v/>
      </c>
      <c r="F145" s="279"/>
      <c r="G145" s="279"/>
      <c r="H145" s="279" t="str">
        <f>入力フォーム!AK113</f>
        <v/>
      </c>
      <c r="I145" s="279"/>
      <c r="J145" s="279"/>
      <c r="K145" s="351" t="str">
        <f>入力フォーム!AK113</f>
        <v/>
      </c>
      <c r="L145" s="289"/>
      <c r="M145" s="351" t="str">
        <f>入力フォーム!AL113</f>
        <v/>
      </c>
      <c r="N145" s="289"/>
      <c r="O145" s="351" t="str">
        <f>入力フォーム!AM113</f>
        <v/>
      </c>
      <c r="P145" s="289"/>
      <c r="Q145" s="381" t="str">
        <f t="shared" si="2"/>
        <v/>
      </c>
      <c r="R145" s="381"/>
      <c r="S145" s="381"/>
      <c r="T145" s="381"/>
      <c r="U145" s="381"/>
      <c r="V145" s="381"/>
      <c r="W145" s="381"/>
      <c r="X145" s="381"/>
      <c r="Y145" s="381"/>
      <c r="Z145" s="381"/>
      <c r="AA145" s="381"/>
      <c r="AB145" s="381"/>
      <c r="AC145" s="279" t="str">
        <f>入力フォーム!AT113</f>
        <v/>
      </c>
      <c r="AD145" s="279"/>
      <c r="AE145" s="279"/>
      <c r="AF145" s="279"/>
      <c r="AG145" s="458" t="str">
        <f>入力フォーム!AU113</f>
        <v/>
      </c>
      <c r="AH145" s="471"/>
    </row>
    <row r="146" spans="1:34" ht="18" customHeight="1">
      <c r="A146" s="244">
        <v>71</v>
      </c>
      <c r="B146" s="269" t="str">
        <f>入力フォーム!AF114</f>
        <v/>
      </c>
      <c r="C146" s="277" t="str">
        <f>入力フォーム!AH114</f>
        <v/>
      </c>
      <c r="D146" s="289"/>
      <c r="E146" s="279" t="str">
        <f>入力フォーム!AJ114</f>
        <v/>
      </c>
      <c r="F146" s="279"/>
      <c r="G146" s="279"/>
      <c r="H146" s="279" t="str">
        <f>入力フォーム!AK114</f>
        <v/>
      </c>
      <c r="I146" s="279"/>
      <c r="J146" s="279"/>
      <c r="K146" s="351" t="str">
        <f>入力フォーム!AK114</f>
        <v/>
      </c>
      <c r="L146" s="289"/>
      <c r="M146" s="351" t="str">
        <f>入力フォーム!AL114</f>
        <v/>
      </c>
      <c r="N146" s="289"/>
      <c r="O146" s="351" t="str">
        <f>入力フォーム!AM114</f>
        <v/>
      </c>
      <c r="P146" s="289"/>
      <c r="Q146" s="381" t="str">
        <f t="shared" si="2"/>
        <v/>
      </c>
      <c r="R146" s="381"/>
      <c r="S146" s="381"/>
      <c r="T146" s="381"/>
      <c r="U146" s="381"/>
      <c r="V146" s="381"/>
      <c r="W146" s="381"/>
      <c r="X146" s="381"/>
      <c r="Y146" s="381"/>
      <c r="Z146" s="381"/>
      <c r="AA146" s="381"/>
      <c r="AB146" s="381"/>
      <c r="AC146" s="279" t="str">
        <f>入力フォーム!AT114</f>
        <v/>
      </c>
      <c r="AD146" s="279"/>
      <c r="AE146" s="279"/>
      <c r="AF146" s="279"/>
      <c r="AG146" s="458" t="str">
        <f>入力フォーム!AU114</f>
        <v/>
      </c>
      <c r="AH146" s="471"/>
    </row>
    <row r="147" spans="1:34" ht="18" customHeight="1">
      <c r="A147" s="244">
        <v>72</v>
      </c>
      <c r="B147" s="269" t="str">
        <f>入力フォーム!AF115</f>
        <v/>
      </c>
      <c r="C147" s="277" t="str">
        <f>入力フォーム!AH115</f>
        <v/>
      </c>
      <c r="D147" s="289"/>
      <c r="E147" s="279" t="str">
        <f>入力フォーム!AJ115</f>
        <v/>
      </c>
      <c r="F147" s="279"/>
      <c r="G147" s="279"/>
      <c r="H147" s="279" t="str">
        <f>入力フォーム!AK115</f>
        <v/>
      </c>
      <c r="I147" s="279"/>
      <c r="J147" s="279"/>
      <c r="K147" s="351" t="str">
        <f>入力フォーム!AK115</f>
        <v/>
      </c>
      <c r="L147" s="289"/>
      <c r="M147" s="351" t="str">
        <f>入力フォーム!AL115</f>
        <v/>
      </c>
      <c r="N147" s="289"/>
      <c r="O147" s="351" t="str">
        <f>入力フォーム!AM115</f>
        <v/>
      </c>
      <c r="P147" s="289"/>
      <c r="Q147" s="381" t="str">
        <f t="shared" si="2"/>
        <v/>
      </c>
      <c r="R147" s="381"/>
      <c r="S147" s="381"/>
      <c r="T147" s="381"/>
      <c r="U147" s="381"/>
      <c r="V147" s="381"/>
      <c r="W147" s="381"/>
      <c r="X147" s="381"/>
      <c r="Y147" s="381"/>
      <c r="Z147" s="381"/>
      <c r="AA147" s="381"/>
      <c r="AB147" s="381"/>
      <c r="AC147" s="279" t="str">
        <f>入力フォーム!AT115</f>
        <v/>
      </c>
      <c r="AD147" s="279"/>
      <c r="AE147" s="279"/>
      <c r="AF147" s="279"/>
      <c r="AG147" s="458" t="str">
        <f>入力フォーム!AU115</f>
        <v/>
      </c>
      <c r="AH147" s="471"/>
    </row>
    <row r="148" spans="1:34" ht="18" customHeight="1">
      <c r="A148" s="244">
        <v>73</v>
      </c>
      <c r="B148" s="269" t="str">
        <f>入力フォーム!AF116</f>
        <v/>
      </c>
      <c r="C148" s="277" t="str">
        <f>入力フォーム!AH116</f>
        <v/>
      </c>
      <c r="D148" s="289"/>
      <c r="E148" s="279" t="str">
        <f>入力フォーム!AJ116</f>
        <v/>
      </c>
      <c r="F148" s="279"/>
      <c r="G148" s="279"/>
      <c r="H148" s="279" t="str">
        <f>入力フォーム!AK116</f>
        <v/>
      </c>
      <c r="I148" s="279"/>
      <c r="J148" s="279"/>
      <c r="K148" s="351" t="str">
        <f>入力フォーム!AK116</f>
        <v/>
      </c>
      <c r="L148" s="289"/>
      <c r="M148" s="351" t="str">
        <f>入力フォーム!AL116</f>
        <v/>
      </c>
      <c r="N148" s="289"/>
      <c r="O148" s="351" t="str">
        <f>入力フォーム!AM116</f>
        <v/>
      </c>
      <c r="P148" s="289"/>
      <c r="Q148" s="381" t="str">
        <f t="shared" si="2"/>
        <v/>
      </c>
      <c r="R148" s="381"/>
      <c r="S148" s="381"/>
      <c r="T148" s="381"/>
      <c r="U148" s="381"/>
      <c r="V148" s="381"/>
      <c r="W148" s="381"/>
      <c r="X148" s="381"/>
      <c r="Y148" s="381"/>
      <c r="Z148" s="381"/>
      <c r="AA148" s="381"/>
      <c r="AB148" s="381"/>
      <c r="AC148" s="279" t="str">
        <f>入力フォーム!AT116</f>
        <v/>
      </c>
      <c r="AD148" s="279"/>
      <c r="AE148" s="279"/>
      <c r="AF148" s="279"/>
      <c r="AG148" s="458" t="str">
        <f>入力フォーム!AU116</f>
        <v/>
      </c>
      <c r="AH148" s="471"/>
    </row>
    <row r="149" spans="1:34" ht="18" customHeight="1">
      <c r="A149" s="244">
        <v>74</v>
      </c>
      <c r="B149" s="269" t="str">
        <f>入力フォーム!AF117</f>
        <v/>
      </c>
      <c r="C149" s="277" t="str">
        <f>入力フォーム!AH117</f>
        <v/>
      </c>
      <c r="D149" s="289"/>
      <c r="E149" s="279" t="str">
        <f>入力フォーム!AJ117</f>
        <v/>
      </c>
      <c r="F149" s="279"/>
      <c r="G149" s="279"/>
      <c r="H149" s="279" t="str">
        <f>入力フォーム!AK117</f>
        <v/>
      </c>
      <c r="I149" s="279"/>
      <c r="J149" s="279"/>
      <c r="K149" s="351" t="str">
        <f>入力フォーム!AK117</f>
        <v/>
      </c>
      <c r="L149" s="289"/>
      <c r="M149" s="351" t="str">
        <f>入力フォーム!AL117</f>
        <v/>
      </c>
      <c r="N149" s="289"/>
      <c r="O149" s="351" t="str">
        <f>入力フォーム!AM117</f>
        <v/>
      </c>
      <c r="P149" s="289"/>
      <c r="Q149" s="381" t="str">
        <f t="shared" si="2"/>
        <v/>
      </c>
      <c r="R149" s="381"/>
      <c r="S149" s="381"/>
      <c r="T149" s="381"/>
      <c r="U149" s="381"/>
      <c r="V149" s="381"/>
      <c r="W149" s="381"/>
      <c r="X149" s="381"/>
      <c r="Y149" s="381"/>
      <c r="Z149" s="381"/>
      <c r="AA149" s="381"/>
      <c r="AB149" s="381"/>
      <c r="AC149" s="279" t="str">
        <f>入力フォーム!AT117</f>
        <v/>
      </c>
      <c r="AD149" s="279"/>
      <c r="AE149" s="279"/>
      <c r="AF149" s="279"/>
      <c r="AG149" s="458" t="str">
        <f>入力フォーム!AU117</f>
        <v/>
      </c>
      <c r="AH149" s="471"/>
    </row>
    <row r="150" spans="1:34" ht="18" customHeight="1">
      <c r="A150" s="244">
        <v>75</v>
      </c>
      <c r="B150" s="269" t="str">
        <f>入力フォーム!AF118</f>
        <v/>
      </c>
      <c r="C150" s="277" t="str">
        <f>入力フォーム!AH118</f>
        <v/>
      </c>
      <c r="D150" s="289"/>
      <c r="E150" s="279" t="str">
        <f>入力フォーム!AJ118</f>
        <v/>
      </c>
      <c r="F150" s="279"/>
      <c r="G150" s="279"/>
      <c r="H150" s="279" t="str">
        <f>入力フォーム!AK118</f>
        <v/>
      </c>
      <c r="I150" s="279"/>
      <c r="J150" s="279"/>
      <c r="K150" s="351" t="str">
        <f>入力フォーム!AK118</f>
        <v/>
      </c>
      <c r="L150" s="289"/>
      <c r="M150" s="351" t="str">
        <f>入力フォーム!AL118</f>
        <v/>
      </c>
      <c r="N150" s="289"/>
      <c r="O150" s="351" t="str">
        <f>入力フォーム!AM118</f>
        <v/>
      </c>
      <c r="P150" s="289"/>
      <c r="Q150" s="381" t="str">
        <f t="shared" si="2"/>
        <v/>
      </c>
      <c r="R150" s="381"/>
      <c r="S150" s="381"/>
      <c r="T150" s="381"/>
      <c r="U150" s="381"/>
      <c r="V150" s="381"/>
      <c r="W150" s="381"/>
      <c r="X150" s="381"/>
      <c r="Y150" s="381"/>
      <c r="Z150" s="381"/>
      <c r="AA150" s="381"/>
      <c r="AB150" s="381"/>
      <c r="AC150" s="279" t="str">
        <f>入力フォーム!AT118</f>
        <v/>
      </c>
      <c r="AD150" s="279"/>
      <c r="AE150" s="279"/>
      <c r="AF150" s="279"/>
      <c r="AG150" s="458" t="str">
        <f>入力フォーム!AU118</f>
        <v/>
      </c>
      <c r="AH150" s="471"/>
    </row>
    <row r="151" spans="1:34" ht="18" customHeight="1">
      <c r="A151" s="244">
        <v>76</v>
      </c>
      <c r="B151" s="269" t="str">
        <f>入力フォーム!AF119</f>
        <v/>
      </c>
      <c r="C151" s="277" t="str">
        <f>入力フォーム!AH119</f>
        <v/>
      </c>
      <c r="D151" s="289"/>
      <c r="E151" s="279" t="str">
        <f>入力フォーム!AJ119</f>
        <v/>
      </c>
      <c r="F151" s="279"/>
      <c r="G151" s="279"/>
      <c r="H151" s="279" t="str">
        <f>入力フォーム!AK119</f>
        <v/>
      </c>
      <c r="I151" s="279"/>
      <c r="J151" s="279"/>
      <c r="K151" s="351" t="str">
        <f>入力フォーム!AK119</f>
        <v/>
      </c>
      <c r="L151" s="289"/>
      <c r="M151" s="351" t="str">
        <f>入力フォーム!AL119</f>
        <v/>
      </c>
      <c r="N151" s="289"/>
      <c r="O151" s="351" t="str">
        <f>入力フォーム!AM119</f>
        <v/>
      </c>
      <c r="P151" s="289"/>
      <c r="Q151" s="381" t="str">
        <f t="shared" si="2"/>
        <v/>
      </c>
      <c r="R151" s="381"/>
      <c r="S151" s="381"/>
      <c r="T151" s="381"/>
      <c r="U151" s="381"/>
      <c r="V151" s="381"/>
      <c r="W151" s="381"/>
      <c r="X151" s="381"/>
      <c r="Y151" s="381"/>
      <c r="Z151" s="381"/>
      <c r="AA151" s="381"/>
      <c r="AB151" s="381"/>
      <c r="AC151" s="279" t="str">
        <f>入力フォーム!AT119</f>
        <v/>
      </c>
      <c r="AD151" s="279"/>
      <c r="AE151" s="279"/>
      <c r="AF151" s="279"/>
      <c r="AG151" s="458" t="str">
        <f>入力フォーム!AU119</f>
        <v/>
      </c>
      <c r="AH151" s="471"/>
    </row>
    <row r="152" spans="1:34" ht="18" customHeight="1">
      <c r="A152" s="244">
        <v>77</v>
      </c>
      <c r="B152" s="269" t="str">
        <f>入力フォーム!AF120</f>
        <v/>
      </c>
      <c r="C152" s="277" t="str">
        <f>入力フォーム!AH120</f>
        <v/>
      </c>
      <c r="D152" s="289"/>
      <c r="E152" s="279" t="str">
        <f>入力フォーム!AJ120</f>
        <v/>
      </c>
      <c r="F152" s="279"/>
      <c r="G152" s="279"/>
      <c r="H152" s="279" t="str">
        <f>入力フォーム!AK120</f>
        <v/>
      </c>
      <c r="I152" s="279"/>
      <c r="J152" s="279"/>
      <c r="K152" s="351" t="str">
        <f>入力フォーム!AK120</f>
        <v/>
      </c>
      <c r="L152" s="289"/>
      <c r="M152" s="351" t="str">
        <f>入力フォーム!AL120</f>
        <v/>
      </c>
      <c r="N152" s="289"/>
      <c r="O152" s="351" t="str">
        <f>入力フォーム!AM120</f>
        <v/>
      </c>
      <c r="P152" s="289"/>
      <c r="Q152" s="381" t="str">
        <f t="shared" si="2"/>
        <v/>
      </c>
      <c r="R152" s="381"/>
      <c r="S152" s="381"/>
      <c r="T152" s="381"/>
      <c r="U152" s="381"/>
      <c r="V152" s="381"/>
      <c r="W152" s="381"/>
      <c r="X152" s="381"/>
      <c r="Y152" s="381"/>
      <c r="Z152" s="381"/>
      <c r="AA152" s="381"/>
      <c r="AB152" s="381"/>
      <c r="AC152" s="279" t="str">
        <f>入力フォーム!AT120</f>
        <v/>
      </c>
      <c r="AD152" s="279"/>
      <c r="AE152" s="279"/>
      <c r="AF152" s="279"/>
      <c r="AG152" s="458" t="str">
        <f>入力フォーム!AU120</f>
        <v/>
      </c>
      <c r="AH152" s="471"/>
    </row>
    <row r="153" spans="1:34" ht="18" customHeight="1">
      <c r="A153" s="244">
        <v>78</v>
      </c>
      <c r="B153" s="269" t="str">
        <f>入力フォーム!AF121</f>
        <v/>
      </c>
      <c r="C153" s="277" t="str">
        <f>入力フォーム!AH121</f>
        <v/>
      </c>
      <c r="D153" s="289"/>
      <c r="E153" s="279" t="str">
        <f>入力フォーム!AJ121</f>
        <v/>
      </c>
      <c r="F153" s="279"/>
      <c r="G153" s="279"/>
      <c r="H153" s="279" t="str">
        <f>入力フォーム!AK121</f>
        <v/>
      </c>
      <c r="I153" s="279"/>
      <c r="J153" s="279"/>
      <c r="K153" s="351" t="str">
        <f>入力フォーム!AK121</f>
        <v/>
      </c>
      <c r="L153" s="289"/>
      <c r="M153" s="351" t="str">
        <f>入力フォーム!AL121</f>
        <v/>
      </c>
      <c r="N153" s="289"/>
      <c r="O153" s="351" t="str">
        <f>入力フォーム!AM121</f>
        <v/>
      </c>
      <c r="P153" s="289"/>
      <c r="Q153" s="381" t="str">
        <f t="shared" si="2"/>
        <v/>
      </c>
      <c r="R153" s="381"/>
      <c r="S153" s="381"/>
      <c r="T153" s="381"/>
      <c r="U153" s="381"/>
      <c r="V153" s="381"/>
      <c r="W153" s="381"/>
      <c r="X153" s="381"/>
      <c r="Y153" s="381"/>
      <c r="Z153" s="381"/>
      <c r="AA153" s="381"/>
      <c r="AB153" s="381"/>
      <c r="AC153" s="279" t="str">
        <f>入力フォーム!AT121</f>
        <v/>
      </c>
      <c r="AD153" s="279"/>
      <c r="AE153" s="279"/>
      <c r="AF153" s="279"/>
      <c r="AG153" s="458" t="str">
        <f>入力フォーム!AU121</f>
        <v/>
      </c>
      <c r="AH153" s="471"/>
    </row>
    <row r="154" spans="1:34" ht="18" customHeight="1">
      <c r="A154" s="244">
        <v>79</v>
      </c>
      <c r="B154" s="269" t="str">
        <f>入力フォーム!AF122</f>
        <v/>
      </c>
      <c r="C154" s="277" t="str">
        <f>入力フォーム!AH122</f>
        <v/>
      </c>
      <c r="D154" s="289"/>
      <c r="E154" s="279" t="str">
        <f>入力フォーム!AJ122</f>
        <v/>
      </c>
      <c r="F154" s="279"/>
      <c r="G154" s="279"/>
      <c r="H154" s="279" t="str">
        <f>入力フォーム!AK122</f>
        <v/>
      </c>
      <c r="I154" s="279"/>
      <c r="J154" s="279"/>
      <c r="K154" s="351" t="str">
        <f>入力フォーム!AK122</f>
        <v/>
      </c>
      <c r="L154" s="289"/>
      <c r="M154" s="351" t="str">
        <f>入力フォーム!AL122</f>
        <v/>
      </c>
      <c r="N154" s="289"/>
      <c r="O154" s="351" t="str">
        <f>入力フォーム!AM122</f>
        <v/>
      </c>
      <c r="P154" s="289"/>
      <c r="Q154" s="381" t="str">
        <f t="shared" si="2"/>
        <v/>
      </c>
      <c r="R154" s="381"/>
      <c r="S154" s="381"/>
      <c r="T154" s="381"/>
      <c r="U154" s="381"/>
      <c r="V154" s="381"/>
      <c r="W154" s="381"/>
      <c r="X154" s="381"/>
      <c r="Y154" s="381"/>
      <c r="Z154" s="381"/>
      <c r="AA154" s="381"/>
      <c r="AB154" s="381"/>
      <c r="AC154" s="279" t="str">
        <f>入力フォーム!AT122</f>
        <v/>
      </c>
      <c r="AD154" s="279"/>
      <c r="AE154" s="279"/>
      <c r="AF154" s="279"/>
      <c r="AG154" s="458" t="str">
        <f>入力フォーム!AU122</f>
        <v/>
      </c>
      <c r="AH154" s="471"/>
    </row>
    <row r="155" spans="1:34" ht="18" customHeight="1">
      <c r="A155" s="244">
        <v>80</v>
      </c>
      <c r="B155" s="269" t="str">
        <f>入力フォーム!AF123</f>
        <v/>
      </c>
      <c r="C155" s="277" t="str">
        <f>入力フォーム!AH123</f>
        <v/>
      </c>
      <c r="D155" s="289"/>
      <c r="E155" s="279" t="str">
        <f>入力フォーム!AJ123</f>
        <v/>
      </c>
      <c r="F155" s="279"/>
      <c r="G155" s="279"/>
      <c r="H155" s="279" t="str">
        <f>入力フォーム!AK123</f>
        <v/>
      </c>
      <c r="I155" s="279"/>
      <c r="J155" s="279"/>
      <c r="K155" s="351" t="str">
        <f>入力フォーム!AK123</f>
        <v/>
      </c>
      <c r="L155" s="289"/>
      <c r="M155" s="351" t="str">
        <f>入力フォーム!AL123</f>
        <v/>
      </c>
      <c r="N155" s="289"/>
      <c r="O155" s="351" t="str">
        <f>入力フォーム!AM123</f>
        <v/>
      </c>
      <c r="P155" s="289"/>
      <c r="Q155" s="381" t="str">
        <f t="shared" si="2"/>
        <v/>
      </c>
      <c r="R155" s="381"/>
      <c r="S155" s="381"/>
      <c r="T155" s="381"/>
      <c r="U155" s="381"/>
      <c r="V155" s="381"/>
      <c r="W155" s="381"/>
      <c r="X155" s="381"/>
      <c r="Y155" s="381"/>
      <c r="Z155" s="381"/>
      <c r="AA155" s="381"/>
      <c r="AB155" s="381"/>
      <c r="AC155" s="279" t="str">
        <f>入力フォーム!AT123</f>
        <v/>
      </c>
      <c r="AD155" s="279"/>
      <c r="AE155" s="279"/>
      <c r="AF155" s="279"/>
      <c r="AG155" s="458" t="str">
        <f>入力フォーム!AU123</f>
        <v/>
      </c>
      <c r="AH155" s="471"/>
    </row>
    <row r="156" spans="1:34" ht="18" customHeight="1">
      <c r="A156" s="244">
        <v>81</v>
      </c>
      <c r="B156" s="269" t="str">
        <f>入力フォーム!AF124</f>
        <v/>
      </c>
      <c r="C156" s="277" t="str">
        <f>入力フォーム!AH124</f>
        <v/>
      </c>
      <c r="D156" s="289"/>
      <c r="E156" s="307" t="str">
        <f>入力フォーム!AJ124</f>
        <v/>
      </c>
      <c r="F156" s="307"/>
      <c r="G156" s="307"/>
      <c r="H156" s="307" t="str">
        <f>入力フォーム!AK124</f>
        <v/>
      </c>
      <c r="I156" s="307"/>
      <c r="J156" s="307"/>
      <c r="K156" s="356" t="str">
        <f>入力フォーム!AK124</f>
        <v/>
      </c>
      <c r="L156" s="362"/>
      <c r="M156" s="356" t="str">
        <f>入力フォーム!AL124</f>
        <v/>
      </c>
      <c r="N156" s="362"/>
      <c r="O156" s="356" t="str">
        <f>入力フォーム!AM124</f>
        <v/>
      </c>
      <c r="P156" s="362"/>
      <c r="Q156" s="381" t="str">
        <f t="shared" si="2"/>
        <v/>
      </c>
      <c r="R156" s="381"/>
      <c r="S156" s="381"/>
      <c r="T156" s="381"/>
      <c r="U156" s="381"/>
      <c r="V156" s="381"/>
      <c r="W156" s="381"/>
      <c r="X156" s="381"/>
      <c r="Y156" s="381"/>
      <c r="Z156" s="381"/>
      <c r="AA156" s="381"/>
      <c r="AB156" s="381"/>
      <c r="AC156" s="307" t="str">
        <f>入力フォーム!AT124</f>
        <v/>
      </c>
      <c r="AD156" s="307"/>
      <c r="AE156" s="307"/>
      <c r="AF156" s="307"/>
      <c r="AG156" s="457" t="str">
        <f>入力フォーム!AU124</f>
        <v/>
      </c>
      <c r="AH156" s="470"/>
    </row>
    <row r="157" spans="1:34" ht="18" customHeight="1">
      <c r="A157" s="244">
        <v>82</v>
      </c>
      <c r="B157" s="269" t="str">
        <f>入力フォーム!AF125</f>
        <v/>
      </c>
      <c r="C157" s="277" t="str">
        <f>入力フォーム!AH125</f>
        <v/>
      </c>
      <c r="D157" s="289"/>
      <c r="E157" s="279" t="str">
        <f>入力フォーム!AJ125</f>
        <v/>
      </c>
      <c r="F157" s="279"/>
      <c r="G157" s="279"/>
      <c r="H157" s="279" t="str">
        <f>入力フォーム!AK125</f>
        <v/>
      </c>
      <c r="I157" s="279"/>
      <c r="J157" s="279"/>
      <c r="K157" s="351" t="str">
        <f>入力フォーム!AK125</f>
        <v/>
      </c>
      <c r="L157" s="289"/>
      <c r="M157" s="351" t="str">
        <f>入力フォーム!AL125</f>
        <v/>
      </c>
      <c r="N157" s="289"/>
      <c r="O157" s="351" t="str">
        <f>入力フォーム!AM125</f>
        <v/>
      </c>
      <c r="P157" s="289"/>
      <c r="Q157" s="381" t="str">
        <f t="shared" si="2"/>
        <v/>
      </c>
      <c r="R157" s="381"/>
      <c r="S157" s="381"/>
      <c r="T157" s="381"/>
      <c r="U157" s="381"/>
      <c r="V157" s="381"/>
      <c r="W157" s="381"/>
      <c r="X157" s="381"/>
      <c r="Y157" s="381"/>
      <c r="Z157" s="381"/>
      <c r="AA157" s="381"/>
      <c r="AB157" s="381"/>
      <c r="AC157" s="279" t="str">
        <f>入力フォーム!AT125</f>
        <v/>
      </c>
      <c r="AD157" s="279"/>
      <c r="AE157" s="279"/>
      <c r="AF157" s="279"/>
      <c r="AG157" s="458" t="str">
        <f>入力フォーム!AU125</f>
        <v/>
      </c>
      <c r="AH157" s="471"/>
    </row>
    <row r="158" spans="1:34" ht="18" customHeight="1">
      <c r="A158" s="244">
        <v>83</v>
      </c>
      <c r="B158" s="269" t="str">
        <f>入力フォーム!AF126</f>
        <v/>
      </c>
      <c r="C158" s="277" t="str">
        <f>入力フォーム!AH126</f>
        <v/>
      </c>
      <c r="D158" s="289"/>
      <c r="E158" s="279" t="str">
        <f>入力フォーム!AJ126</f>
        <v/>
      </c>
      <c r="F158" s="279"/>
      <c r="G158" s="279"/>
      <c r="H158" s="279" t="str">
        <f>入力フォーム!AK126</f>
        <v/>
      </c>
      <c r="I158" s="279"/>
      <c r="J158" s="279"/>
      <c r="K158" s="351" t="str">
        <f>入力フォーム!AK126</f>
        <v/>
      </c>
      <c r="L158" s="289"/>
      <c r="M158" s="351" t="str">
        <f>入力フォーム!AL126</f>
        <v/>
      </c>
      <c r="N158" s="289"/>
      <c r="O158" s="351" t="str">
        <f>入力フォーム!AM126</f>
        <v/>
      </c>
      <c r="P158" s="289"/>
      <c r="Q158" s="381" t="str">
        <f t="shared" si="2"/>
        <v/>
      </c>
      <c r="R158" s="381"/>
      <c r="S158" s="381"/>
      <c r="T158" s="381"/>
      <c r="U158" s="381"/>
      <c r="V158" s="381"/>
      <c r="W158" s="381"/>
      <c r="X158" s="381"/>
      <c r="Y158" s="381"/>
      <c r="Z158" s="381"/>
      <c r="AA158" s="381"/>
      <c r="AB158" s="381"/>
      <c r="AC158" s="279" t="str">
        <f>入力フォーム!AT126</f>
        <v/>
      </c>
      <c r="AD158" s="279"/>
      <c r="AE158" s="279"/>
      <c r="AF158" s="279"/>
      <c r="AG158" s="458" t="str">
        <f>入力フォーム!AU126</f>
        <v/>
      </c>
      <c r="AH158" s="471"/>
    </row>
    <row r="159" spans="1:34" ht="18" customHeight="1">
      <c r="A159" s="244">
        <v>84</v>
      </c>
      <c r="B159" s="269" t="str">
        <f>入力フォーム!AF127</f>
        <v/>
      </c>
      <c r="C159" s="277" t="str">
        <f>入力フォーム!AH127</f>
        <v/>
      </c>
      <c r="D159" s="289"/>
      <c r="E159" s="279" t="str">
        <f>入力フォーム!AJ127</f>
        <v/>
      </c>
      <c r="F159" s="279"/>
      <c r="G159" s="279"/>
      <c r="H159" s="279" t="str">
        <f>入力フォーム!AK127</f>
        <v/>
      </c>
      <c r="I159" s="279"/>
      <c r="J159" s="279"/>
      <c r="K159" s="351" t="str">
        <f>入力フォーム!AK127</f>
        <v/>
      </c>
      <c r="L159" s="289"/>
      <c r="M159" s="351" t="str">
        <f>入力フォーム!AL127</f>
        <v/>
      </c>
      <c r="N159" s="289"/>
      <c r="O159" s="351" t="str">
        <f>入力フォーム!AM127</f>
        <v/>
      </c>
      <c r="P159" s="289"/>
      <c r="Q159" s="381" t="str">
        <f t="shared" si="2"/>
        <v/>
      </c>
      <c r="R159" s="381"/>
      <c r="S159" s="381"/>
      <c r="T159" s="381"/>
      <c r="U159" s="381"/>
      <c r="V159" s="381"/>
      <c r="W159" s="381"/>
      <c r="X159" s="381"/>
      <c r="Y159" s="381"/>
      <c r="Z159" s="381"/>
      <c r="AA159" s="381"/>
      <c r="AB159" s="381"/>
      <c r="AC159" s="279" t="str">
        <f>入力フォーム!AT127</f>
        <v/>
      </c>
      <c r="AD159" s="279"/>
      <c r="AE159" s="279"/>
      <c r="AF159" s="279"/>
      <c r="AG159" s="458" t="str">
        <f>入力フォーム!AU127</f>
        <v/>
      </c>
      <c r="AH159" s="471"/>
    </row>
    <row r="160" spans="1:34" ht="18" customHeight="1">
      <c r="A160" s="244">
        <v>85</v>
      </c>
      <c r="B160" s="269" t="str">
        <f>入力フォーム!AF128</f>
        <v/>
      </c>
      <c r="C160" s="277" t="str">
        <f>入力フォーム!AH128</f>
        <v/>
      </c>
      <c r="D160" s="289"/>
      <c r="E160" s="279" t="str">
        <f>入力フォーム!AJ128</f>
        <v/>
      </c>
      <c r="F160" s="279"/>
      <c r="G160" s="279"/>
      <c r="H160" s="279" t="str">
        <f>入力フォーム!AK128</f>
        <v/>
      </c>
      <c r="I160" s="279"/>
      <c r="J160" s="279"/>
      <c r="K160" s="351" t="str">
        <f>入力フォーム!AK128</f>
        <v/>
      </c>
      <c r="L160" s="289"/>
      <c r="M160" s="351" t="str">
        <f>入力フォーム!AL128</f>
        <v/>
      </c>
      <c r="N160" s="289"/>
      <c r="O160" s="351" t="str">
        <f>入力フォーム!AM128</f>
        <v/>
      </c>
      <c r="P160" s="289"/>
      <c r="Q160" s="381" t="str">
        <f t="shared" si="2"/>
        <v/>
      </c>
      <c r="R160" s="381"/>
      <c r="S160" s="381"/>
      <c r="T160" s="381"/>
      <c r="U160" s="381"/>
      <c r="V160" s="381"/>
      <c r="W160" s="381"/>
      <c r="X160" s="381"/>
      <c r="Y160" s="381"/>
      <c r="Z160" s="381"/>
      <c r="AA160" s="381"/>
      <c r="AB160" s="381"/>
      <c r="AC160" s="279" t="str">
        <f>入力フォーム!AT128</f>
        <v/>
      </c>
      <c r="AD160" s="279"/>
      <c r="AE160" s="279"/>
      <c r="AF160" s="279"/>
      <c r="AG160" s="458" t="str">
        <f>入力フォーム!AU128</f>
        <v/>
      </c>
      <c r="AH160" s="471"/>
    </row>
    <row r="161" spans="1:34" ht="18" customHeight="1">
      <c r="A161" s="244">
        <v>86</v>
      </c>
      <c r="B161" s="269" t="str">
        <f>入力フォーム!AF129</f>
        <v/>
      </c>
      <c r="C161" s="277" t="str">
        <f>入力フォーム!AH129</f>
        <v/>
      </c>
      <c r="D161" s="289"/>
      <c r="E161" s="279" t="str">
        <f>入力フォーム!AJ129</f>
        <v/>
      </c>
      <c r="F161" s="279"/>
      <c r="G161" s="279"/>
      <c r="H161" s="279" t="str">
        <f>入力フォーム!AK129</f>
        <v/>
      </c>
      <c r="I161" s="279"/>
      <c r="J161" s="279"/>
      <c r="K161" s="351" t="str">
        <f>入力フォーム!AK129</f>
        <v/>
      </c>
      <c r="L161" s="289"/>
      <c r="M161" s="351" t="str">
        <f>入力フォーム!AL129</f>
        <v/>
      </c>
      <c r="N161" s="289"/>
      <c r="O161" s="351" t="str">
        <f>入力フォーム!AM129</f>
        <v/>
      </c>
      <c r="P161" s="289"/>
      <c r="Q161" s="381" t="str">
        <f t="shared" si="2"/>
        <v/>
      </c>
      <c r="R161" s="381"/>
      <c r="S161" s="381"/>
      <c r="T161" s="381"/>
      <c r="U161" s="381"/>
      <c r="V161" s="381"/>
      <c r="W161" s="381"/>
      <c r="X161" s="381"/>
      <c r="Y161" s="381"/>
      <c r="Z161" s="381"/>
      <c r="AA161" s="381"/>
      <c r="AB161" s="381"/>
      <c r="AC161" s="279" t="str">
        <f>入力フォーム!AT129</f>
        <v/>
      </c>
      <c r="AD161" s="279"/>
      <c r="AE161" s="279"/>
      <c r="AF161" s="279"/>
      <c r="AG161" s="458" t="str">
        <f>入力フォーム!AU129</f>
        <v/>
      </c>
      <c r="AH161" s="471"/>
    </row>
    <row r="162" spans="1:34" ht="18" customHeight="1">
      <c r="A162" s="244">
        <v>87</v>
      </c>
      <c r="B162" s="269" t="str">
        <f>入力フォーム!AF130</f>
        <v/>
      </c>
      <c r="C162" s="277" t="str">
        <f>入力フォーム!AH130</f>
        <v/>
      </c>
      <c r="D162" s="289"/>
      <c r="E162" s="279" t="str">
        <f>入力フォーム!AJ130</f>
        <v/>
      </c>
      <c r="F162" s="279"/>
      <c r="G162" s="279"/>
      <c r="H162" s="279" t="str">
        <f>入力フォーム!AK130</f>
        <v/>
      </c>
      <c r="I162" s="279"/>
      <c r="J162" s="279"/>
      <c r="K162" s="351" t="str">
        <f>入力フォーム!AK130</f>
        <v/>
      </c>
      <c r="L162" s="289"/>
      <c r="M162" s="351" t="str">
        <f>入力フォーム!AL130</f>
        <v/>
      </c>
      <c r="N162" s="289"/>
      <c r="O162" s="351" t="str">
        <f>入力フォーム!AM130</f>
        <v/>
      </c>
      <c r="P162" s="289"/>
      <c r="Q162" s="381" t="str">
        <f t="shared" si="2"/>
        <v/>
      </c>
      <c r="R162" s="381"/>
      <c r="S162" s="381"/>
      <c r="T162" s="381"/>
      <c r="U162" s="381"/>
      <c r="V162" s="381"/>
      <c r="W162" s="381"/>
      <c r="X162" s="381"/>
      <c r="Y162" s="381"/>
      <c r="Z162" s="381"/>
      <c r="AA162" s="381"/>
      <c r="AB162" s="381"/>
      <c r="AC162" s="279" t="str">
        <f>入力フォーム!AT130</f>
        <v/>
      </c>
      <c r="AD162" s="279"/>
      <c r="AE162" s="279"/>
      <c r="AF162" s="279"/>
      <c r="AG162" s="458" t="str">
        <f>入力フォーム!AU130</f>
        <v/>
      </c>
      <c r="AH162" s="471"/>
    </row>
    <row r="163" spans="1:34" ht="18" customHeight="1">
      <c r="A163" s="244">
        <v>88</v>
      </c>
      <c r="B163" s="269" t="str">
        <f>入力フォーム!AF131</f>
        <v/>
      </c>
      <c r="C163" s="277" t="str">
        <f>入力フォーム!AH131</f>
        <v/>
      </c>
      <c r="D163" s="289"/>
      <c r="E163" s="279" t="str">
        <f>入力フォーム!AJ131</f>
        <v/>
      </c>
      <c r="F163" s="279"/>
      <c r="G163" s="279"/>
      <c r="H163" s="279" t="str">
        <f>入力フォーム!AK131</f>
        <v/>
      </c>
      <c r="I163" s="279"/>
      <c r="J163" s="279"/>
      <c r="K163" s="351" t="str">
        <f>入力フォーム!AK131</f>
        <v/>
      </c>
      <c r="L163" s="289"/>
      <c r="M163" s="351" t="str">
        <f>入力フォーム!AL131</f>
        <v/>
      </c>
      <c r="N163" s="289"/>
      <c r="O163" s="351" t="str">
        <f>入力フォーム!AM131</f>
        <v/>
      </c>
      <c r="P163" s="289"/>
      <c r="Q163" s="381" t="str">
        <f t="shared" si="2"/>
        <v/>
      </c>
      <c r="R163" s="381"/>
      <c r="S163" s="381"/>
      <c r="T163" s="381"/>
      <c r="U163" s="381"/>
      <c r="V163" s="381"/>
      <c r="W163" s="381"/>
      <c r="X163" s="381"/>
      <c r="Y163" s="381"/>
      <c r="Z163" s="381"/>
      <c r="AA163" s="381"/>
      <c r="AB163" s="381"/>
      <c r="AC163" s="279" t="str">
        <f>入力フォーム!AT131</f>
        <v/>
      </c>
      <c r="AD163" s="279"/>
      <c r="AE163" s="279"/>
      <c r="AF163" s="279"/>
      <c r="AG163" s="458" t="str">
        <f>入力フォーム!AU131</f>
        <v/>
      </c>
      <c r="AH163" s="471"/>
    </row>
    <row r="164" spans="1:34" ht="18" customHeight="1">
      <c r="A164" s="244">
        <v>89</v>
      </c>
      <c r="B164" s="269" t="str">
        <f>入力フォーム!AF132</f>
        <v/>
      </c>
      <c r="C164" s="277" t="str">
        <f>入力フォーム!AH132</f>
        <v/>
      </c>
      <c r="D164" s="289"/>
      <c r="E164" s="279" t="str">
        <f>入力フォーム!AJ132</f>
        <v/>
      </c>
      <c r="F164" s="279"/>
      <c r="G164" s="279"/>
      <c r="H164" s="279" t="str">
        <f>入力フォーム!AK132</f>
        <v/>
      </c>
      <c r="I164" s="279"/>
      <c r="J164" s="279"/>
      <c r="K164" s="351" t="str">
        <f>入力フォーム!AK132</f>
        <v/>
      </c>
      <c r="L164" s="289"/>
      <c r="M164" s="351" t="str">
        <f>入力フォーム!AL132</f>
        <v/>
      </c>
      <c r="N164" s="289"/>
      <c r="O164" s="351" t="str">
        <f>入力フォーム!AM132</f>
        <v/>
      </c>
      <c r="P164" s="289"/>
      <c r="Q164" s="381" t="str">
        <f t="shared" si="2"/>
        <v/>
      </c>
      <c r="R164" s="381"/>
      <c r="S164" s="381"/>
      <c r="T164" s="381"/>
      <c r="U164" s="381"/>
      <c r="V164" s="381"/>
      <c r="W164" s="381"/>
      <c r="X164" s="381"/>
      <c r="Y164" s="381"/>
      <c r="Z164" s="381"/>
      <c r="AA164" s="381"/>
      <c r="AB164" s="381"/>
      <c r="AC164" s="279" t="str">
        <f>入力フォーム!AT132</f>
        <v/>
      </c>
      <c r="AD164" s="279"/>
      <c r="AE164" s="279"/>
      <c r="AF164" s="279"/>
      <c r="AG164" s="458" t="str">
        <f>入力フォーム!AU132</f>
        <v/>
      </c>
      <c r="AH164" s="471"/>
    </row>
    <row r="165" spans="1:34" ht="18" customHeight="1">
      <c r="A165" s="244">
        <v>90</v>
      </c>
      <c r="B165" s="269" t="str">
        <f>入力フォーム!AF133</f>
        <v/>
      </c>
      <c r="C165" s="277" t="str">
        <f>入力フォーム!AH133</f>
        <v/>
      </c>
      <c r="D165" s="289"/>
      <c r="E165" s="279" t="str">
        <f>入力フォーム!AJ133</f>
        <v/>
      </c>
      <c r="F165" s="279"/>
      <c r="G165" s="279"/>
      <c r="H165" s="279" t="str">
        <f>入力フォーム!AK133</f>
        <v/>
      </c>
      <c r="I165" s="279"/>
      <c r="J165" s="279"/>
      <c r="K165" s="351" t="str">
        <f>入力フォーム!AK133</f>
        <v/>
      </c>
      <c r="L165" s="289"/>
      <c r="M165" s="351" t="str">
        <f>入力フォーム!AL133</f>
        <v/>
      </c>
      <c r="N165" s="289"/>
      <c r="O165" s="351" t="str">
        <f>入力フォーム!AM133</f>
        <v/>
      </c>
      <c r="P165" s="289"/>
      <c r="Q165" s="381" t="str">
        <f t="shared" si="2"/>
        <v/>
      </c>
      <c r="R165" s="381"/>
      <c r="S165" s="381"/>
      <c r="T165" s="381"/>
      <c r="U165" s="381"/>
      <c r="V165" s="381"/>
      <c r="W165" s="381"/>
      <c r="X165" s="381"/>
      <c r="Y165" s="381"/>
      <c r="Z165" s="381"/>
      <c r="AA165" s="381"/>
      <c r="AB165" s="381"/>
      <c r="AC165" s="279" t="str">
        <f>入力フォーム!AT133</f>
        <v/>
      </c>
      <c r="AD165" s="279"/>
      <c r="AE165" s="279"/>
      <c r="AF165" s="279"/>
      <c r="AG165" s="458" t="str">
        <f>入力フォーム!AU133</f>
        <v/>
      </c>
      <c r="AH165" s="471"/>
    </row>
    <row r="166" spans="1:34" ht="18" customHeight="1">
      <c r="A166" s="244">
        <v>91</v>
      </c>
      <c r="B166" s="269" t="str">
        <f>入力フォーム!AF134</f>
        <v/>
      </c>
      <c r="C166" s="277" t="str">
        <f>入力フォーム!AH134</f>
        <v/>
      </c>
      <c r="D166" s="289"/>
      <c r="E166" s="279" t="str">
        <f>入力フォーム!AJ134</f>
        <v/>
      </c>
      <c r="F166" s="279"/>
      <c r="G166" s="279"/>
      <c r="H166" s="279" t="str">
        <f>入力フォーム!AK134</f>
        <v/>
      </c>
      <c r="I166" s="279"/>
      <c r="J166" s="279"/>
      <c r="K166" s="351" t="str">
        <f>入力フォーム!AK134</f>
        <v/>
      </c>
      <c r="L166" s="289"/>
      <c r="M166" s="351" t="str">
        <f>入力フォーム!AL134</f>
        <v/>
      </c>
      <c r="N166" s="289"/>
      <c r="O166" s="351" t="str">
        <f>入力フォーム!AM134</f>
        <v/>
      </c>
      <c r="P166" s="289"/>
      <c r="Q166" s="381" t="str">
        <f t="shared" si="2"/>
        <v/>
      </c>
      <c r="R166" s="381"/>
      <c r="S166" s="381"/>
      <c r="T166" s="381"/>
      <c r="U166" s="381"/>
      <c r="V166" s="381"/>
      <c r="W166" s="381"/>
      <c r="X166" s="381"/>
      <c r="Y166" s="381"/>
      <c r="Z166" s="381"/>
      <c r="AA166" s="381"/>
      <c r="AB166" s="381"/>
      <c r="AC166" s="279" t="str">
        <f>入力フォーム!AT134</f>
        <v/>
      </c>
      <c r="AD166" s="279"/>
      <c r="AE166" s="279"/>
      <c r="AF166" s="279"/>
      <c r="AG166" s="458" t="str">
        <f>入力フォーム!AU134</f>
        <v/>
      </c>
      <c r="AH166" s="471"/>
    </row>
    <row r="167" spans="1:34" ht="18" customHeight="1">
      <c r="A167" s="244">
        <v>92</v>
      </c>
      <c r="B167" s="269" t="str">
        <f>入力フォーム!AF135</f>
        <v/>
      </c>
      <c r="C167" s="277" t="str">
        <f>入力フォーム!AH135</f>
        <v/>
      </c>
      <c r="D167" s="289"/>
      <c r="E167" s="279" t="str">
        <f>入力フォーム!AJ135</f>
        <v/>
      </c>
      <c r="F167" s="279"/>
      <c r="G167" s="279"/>
      <c r="H167" s="279" t="str">
        <f>入力フォーム!AK135</f>
        <v/>
      </c>
      <c r="I167" s="279"/>
      <c r="J167" s="279"/>
      <c r="K167" s="351" t="str">
        <f>入力フォーム!AK135</f>
        <v/>
      </c>
      <c r="L167" s="289"/>
      <c r="M167" s="351" t="str">
        <f>入力フォーム!AL135</f>
        <v/>
      </c>
      <c r="N167" s="289"/>
      <c r="O167" s="351" t="str">
        <f>入力フォーム!AM135</f>
        <v/>
      </c>
      <c r="P167" s="289"/>
      <c r="Q167" s="381" t="str">
        <f t="shared" si="2"/>
        <v/>
      </c>
      <c r="R167" s="381"/>
      <c r="S167" s="381"/>
      <c r="T167" s="381"/>
      <c r="U167" s="381"/>
      <c r="V167" s="381"/>
      <c r="W167" s="381"/>
      <c r="X167" s="381"/>
      <c r="Y167" s="381"/>
      <c r="Z167" s="381"/>
      <c r="AA167" s="381"/>
      <c r="AB167" s="381"/>
      <c r="AC167" s="279" t="str">
        <f>入力フォーム!AT135</f>
        <v/>
      </c>
      <c r="AD167" s="279"/>
      <c r="AE167" s="279"/>
      <c r="AF167" s="279"/>
      <c r="AG167" s="458" t="str">
        <f>入力フォーム!AU135</f>
        <v/>
      </c>
      <c r="AH167" s="471"/>
    </row>
    <row r="168" spans="1:34" ht="18" customHeight="1">
      <c r="A168" s="244">
        <v>93</v>
      </c>
      <c r="B168" s="269" t="str">
        <f>入力フォーム!AF136</f>
        <v/>
      </c>
      <c r="C168" s="277" t="str">
        <f>入力フォーム!AH136</f>
        <v/>
      </c>
      <c r="D168" s="289"/>
      <c r="E168" s="279" t="str">
        <f>入力フォーム!AJ136</f>
        <v/>
      </c>
      <c r="F168" s="279"/>
      <c r="G168" s="279"/>
      <c r="H168" s="279" t="str">
        <f>入力フォーム!AK136</f>
        <v/>
      </c>
      <c r="I168" s="279"/>
      <c r="J168" s="279"/>
      <c r="K168" s="351" t="str">
        <f>入力フォーム!AK136</f>
        <v/>
      </c>
      <c r="L168" s="289"/>
      <c r="M168" s="351" t="str">
        <f>入力フォーム!AL136</f>
        <v/>
      </c>
      <c r="N168" s="289"/>
      <c r="O168" s="351" t="str">
        <f>入力フォーム!AM136</f>
        <v/>
      </c>
      <c r="P168" s="289"/>
      <c r="Q168" s="381" t="str">
        <f t="shared" si="2"/>
        <v/>
      </c>
      <c r="R168" s="381"/>
      <c r="S168" s="381"/>
      <c r="T168" s="381"/>
      <c r="U168" s="381"/>
      <c r="V168" s="381"/>
      <c r="W168" s="381"/>
      <c r="X168" s="381"/>
      <c r="Y168" s="381"/>
      <c r="Z168" s="381"/>
      <c r="AA168" s="381"/>
      <c r="AB168" s="381"/>
      <c r="AC168" s="279" t="str">
        <f>入力フォーム!AT136</f>
        <v/>
      </c>
      <c r="AD168" s="279"/>
      <c r="AE168" s="279"/>
      <c r="AF168" s="279"/>
      <c r="AG168" s="458" t="str">
        <f>入力フォーム!AU136</f>
        <v/>
      </c>
      <c r="AH168" s="471"/>
    </row>
    <row r="169" spans="1:34" ht="18" customHeight="1">
      <c r="A169" s="244">
        <v>94</v>
      </c>
      <c r="B169" s="269" t="str">
        <f>入力フォーム!AF137</f>
        <v/>
      </c>
      <c r="C169" s="277" t="str">
        <f>入力フォーム!AH137</f>
        <v/>
      </c>
      <c r="D169" s="289"/>
      <c r="E169" s="279" t="str">
        <f>入力フォーム!AJ137</f>
        <v/>
      </c>
      <c r="F169" s="279"/>
      <c r="G169" s="279"/>
      <c r="H169" s="279" t="str">
        <f>入力フォーム!AK137</f>
        <v/>
      </c>
      <c r="I169" s="279"/>
      <c r="J169" s="279"/>
      <c r="K169" s="351" t="str">
        <f>入力フォーム!AK137</f>
        <v/>
      </c>
      <c r="L169" s="289"/>
      <c r="M169" s="351" t="str">
        <f>入力フォーム!AL137</f>
        <v/>
      </c>
      <c r="N169" s="289"/>
      <c r="O169" s="351" t="str">
        <f>入力フォーム!AM137</f>
        <v/>
      </c>
      <c r="P169" s="289"/>
      <c r="Q169" s="381" t="str">
        <f t="shared" si="2"/>
        <v/>
      </c>
      <c r="R169" s="381"/>
      <c r="S169" s="381"/>
      <c r="T169" s="381"/>
      <c r="U169" s="381"/>
      <c r="V169" s="381"/>
      <c r="W169" s="381"/>
      <c r="X169" s="381"/>
      <c r="Y169" s="381"/>
      <c r="Z169" s="381"/>
      <c r="AA169" s="381"/>
      <c r="AB169" s="381"/>
      <c r="AC169" s="279" t="str">
        <f>入力フォーム!AT137</f>
        <v/>
      </c>
      <c r="AD169" s="279"/>
      <c r="AE169" s="279"/>
      <c r="AF169" s="279"/>
      <c r="AG169" s="458" t="str">
        <f>入力フォーム!AU137</f>
        <v/>
      </c>
      <c r="AH169" s="471"/>
    </row>
    <row r="170" spans="1:34" ht="18" customHeight="1">
      <c r="A170" s="244">
        <v>95</v>
      </c>
      <c r="B170" s="269" t="str">
        <f>入力フォーム!AF138</f>
        <v/>
      </c>
      <c r="C170" s="277" t="str">
        <f>入力フォーム!AH138</f>
        <v/>
      </c>
      <c r="D170" s="289"/>
      <c r="E170" s="279" t="str">
        <f>入力フォーム!AJ138</f>
        <v/>
      </c>
      <c r="F170" s="279"/>
      <c r="G170" s="279"/>
      <c r="H170" s="279" t="str">
        <f>入力フォーム!AK138</f>
        <v/>
      </c>
      <c r="I170" s="279"/>
      <c r="J170" s="279"/>
      <c r="K170" s="351" t="str">
        <f>入力フォーム!AK138</f>
        <v/>
      </c>
      <c r="L170" s="289"/>
      <c r="M170" s="351" t="str">
        <f>入力フォーム!AL138</f>
        <v/>
      </c>
      <c r="N170" s="289"/>
      <c r="O170" s="351" t="str">
        <f>入力フォーム!AM138</f>
        <v/>
      </c>
      <c r="P170" s="289"/>
      <c r="Q170" s="381" t="str">
        <f t="shared" si="2"/>
        <v/>
      </c>
      <c r="R170" s="381"/>
      <c r="S170" s="381"/>
      <c r="T170" s="381"/>
      <c r="U170" s="381"/>
      <c r="V170" s="381"/>
      <c r="W170" s="381"/>
      <c r="X170" s="381"/>
      <c r="Y170" s="381"/>
      <c r="Z170" s="381"/>
      <c r="AA170" s="381"/>
      <c r="AB170" s="381"/>
      <c r="AC170" s="279" t="str">
        <f>入力フォーム!AT138</f>
        <v/>
      </c>
      <c r="AD170" s="279"/>
      <c r="AE170" s="279"/>
      <c r="AF170" s="279"/>
      <c r="AG170" s="458" t="str">
        <f>入力フォーム!AU138</f>
        <v/>
      </c>
      <c r="AH170" s="471"/>
    </row>
    <row r="171" spans="1:34" ht="18" customHeight="1">
      <c r="A171" s="244">
        <v>96</v>
      </c>
      <c r="B171" s="269" t="str">
        <f>入力フォーム!AF139</f>
        <v/>
      </c>
      <c r="C171" s="277" t="str">
        <f>入力フォーム!AH139</f>
        <v/>
      </c>
      <c r="D171" s="289"/>
      <c r="E171" s="279" t="str">
        <f>入力フォーム!AJ139</f>
        <v/>
      </c>
      <c r="F171" s="279"/>
      <c r="G171" s="279"/>
      <c r="H171" s="279" t="str">
        <f>入力フォーム!AK139</f>
        <v/>
      </c>
      <c r="I171" s="279"/>
      <c r="J171" s="279"/>
      <c r="K171" s="351" t="str">
        <f>入力フォーム!AK139</f>
        <v/>
      </c>
      <c r="L171" s="289"/>
      <c r="M171" s="351" t="str">
        <f>入力フォーム!AL139</f>
        <v/>
      </c>
      <c r="N171" s="289"/>
      <c r="O171" s="351" t="str">
        <f>入力フォーム!AM139</f>
        <v/>
      </c>
      <c r="P171" s="289"/>
      <c r="Q171" s="381" t="str">
        <f t="shared" si="2"/>
        <v/>
      </c>
      <c r="R171" s="381"/>
      <c r="S171" s="381"/>
      <c r="T171" s="381"/>
      <c r="U171" s="381"/>
      <c r="V171" s="381"/>
      <c r="W171" s="381"/>
      <c r="X171" s="381"/>
      <c r="Y171" s="381"/>
      <c r="Z171" s="381"/>
      <c r="AA171" s="381"/>
      <c r="AB171" s="381"/>
      <c r="AC171" s="279" t="str">
        <f>入力フォーム!AT139</f>
        <v/>
      </c>
      <c r="AD171" s="279"/>
      <c r="AE171" s="279"/>
      <c r="AF171" s="279"/>
      <c r="AG171" s="458" t="str">
        <f>入力フォーム!AU139</f>
        <v/>
      </c>
      <c r="AH171" s="471"/>
    </row>
    <row r="172" spans="1:34" ht="18" customHeight="1">
      <c r="A172" s="244">
        <v>97</v>
      </c>
      <c r="B172" s="269" t="str">
        <f>入力フォーム!AF140</f>
        <v/>
      </c>
      <c r="C172" s="277" t="str">
        <f>入力フォーム!AH140</f>
        <v/>
      </c>
      <c r="D172" s="289"/>
      <c r="E172" s="279" t="str">
        <f>入力フォーム!AJ140</f>
        <v/>
      </c>
      <c r="F172" s="279"/>
      <c r="G172" s="279"/>
      <c r="H172" s="279" t="str">
        <f>入力フォーム!AK140</f>
        <v/>
      </c>
      <c r="I172" s="279"/>
      <c r="J172" s="279"/>
      <c r="K172" s="351" t="str">
        <f>入力フォーム!AK140</f>
        <v/>
      </c>
      <c r="L172" s="289"/>
      <c r="M172" s="351" t="str">
        <f>入力フォーム!AL140</f>
        <v/>
      </c>
      <c r="N172" s="289"/>
      <c r="O172" s="351" t="str">
        <f>入力フォーム!AM140</f>
        <v/>
      </c>
      <c r="P172" s="289"/>
      <c r="Q172" s="381" t="str">
        <f t="shared" si="2"/>
        <v/>
      </c>
      <c r="R172" s="381"/>
      <c r="S172" s="381"/>
      <c r="T172" s="381"/>
      <c r="U172" s="381"/>
      <c r="V172" s="381"/>
      <c r="W172" s="381"/>
      <c r="X172" s="381"/>
      <c r="Y172" s="381"/>
      <c r="Z172" s="381"/>
      <c r="AA172" s="381"/>
      <c r="AB172" s="381"/>
      <c r="AC172" s="279" t="str">
        <f>入力フォーム!AT140</f>
        <v/>
      </c>
      <c r="AD172" s="279"/>
      <c r="AE172" s="279"/>
      <c r="AF172" s="279"/>
      <c r="AG172" s="458" t="str">
        <f>入力フォーム!AU140</f>
        <v/>
      </c>
      <c r="AH172" s="471"/>
    </row>
    <row r="173" spans="1:34" ht="18" customHeight="1">
      <c r="A173" s="244">
        <v>98</v>
      </c>
      <c r="B173" s="269" t="str">
        <f>入力フォーム!AF141</f>
        <v/>
      </c>
      <c r="C173" s="277" t="str">
        <f>入力フォーム!AH141</f>
        <v/>
      </c>
      <c r="D173" s="289"/>
      <c r="E173" s="279" t="str">
        <f>入力フォーム!AJ141</f>
        <v/>
      </c>
      <c r="F173" s="279"/>
      <c r="G173" s="279"/>
      <c r="H173" s="279" t="str">
        <f>入力フォーム!AK141</f>
        <v/>
      </c>
      <c r="I173" s="279"/>
      <c r="J173" s="279"/>
      <c r="K173" s="351" t="str">
        <f>入力フォーム!AK141</f>
        <v/>
      </c>
      <c r="L173" s="289"/>
      <c r="M173" s="351" t="str">
        <f>入力フォーム!AL141</f>
        <v/>
      </c>
      <c r="N173" s="289"/>
      <c r="O173" s="351" t="str">
        <f>入力フォーム!AM141</f>
        <v/>
      </c>
      <c r="P173" s="289"/>
      <c r="Q173" s="381" t="str">
        <f t="shared" si="2"/>
        <v/>
      </c>
      <c r="R173" s="381"/>
      <c r="S173" s="381"/>
      <c r="T173" s="381"/>
      <c r="U173" s="381"/>
      <c r="V173" s="381"/>
      <c r="W173" s="381"/>
      <c r="X173" s="381"/>
      <c r="Y173" s="381"/>
      <c r="Z173" s="381"/>
      <c r="AA173" s="381"/>
      <c r="AB173" s="381"/>
      <c r="AC173" s="279" t="str">
        <f>入力フォーム!AT141</f>
        <v/>
      </c>
      <c r="AD173" s="279"/>
      <c r="AE173" s="279"/>
      <c r="AF173" s="279"/>
      <c r="AG173" s="458" t="str">
        <f>入力フォーム!AU141</f>
        <v/>
      </c>
      <c r="AH173" s="471"/>
    </row>
    <row r="174" spans="1:34" ht="18" customHeight="1">
      <c r="A174" s="244">
        <v>99</v>
      </c>
      <c r="B174" s="269" t="str">
        <f>入力フォーム!AF142</f>
        <v/>
      </c>
      <c r="C174" s="277" t="str">
        <f>入力フォーム!AH142</f>
        <v/>
      </c>
      <c r="D174" s="289"/>
      <c r="E174" s="279" t="str">
        <f>入力フォーム!AJ142</f>
        <v/>
      </c>
      <c r="F174" s="279"/>
      <c r="G174" s="279"/>
      <c r="H174" s="279" t="str">
        <f>入力フォーム!AK142</f>
        <v/>
      </c>
      <c r="I174" s="279"/>
      <c r="J174" s="279"/>
      <c r="K174" s="351" t="str">
        <f>入力フォーム!AK142</f>
        <v/>
      </c>
      <c r="L174" s="289"/>
      <c r="M174" s="351" t="str">
        <f>入力フォーム!AL142</f>
        <v/>
      </c>
      <c r="N174" s="289"/>
      <c r="O174" s="351" t="str">
        <f>入力フォーム!AM142</f>
        <v/>
      </c>
      <c r="P174" s="289"/>
      <c r="Q174" s="381" t="str">
        <f t="shared" si="2"/>
        <v/>
      </c>
      <c r="R174" s="381"/>
      <c r="S174" s="381"/>
      <c r="T174" s="381"/>
      <c r="U174" s="381"/>
      <c r="V174" s="381"/>
      <c r="W174" s="381"/>
      <c r="X174" s="381"/>
      <c r="Y174" s="381"/>
      <c r="Z174" s="381"/>
      <c r="AA174" s="381"/>
      <c r="AB174" s="381"/>
      <c r="AC174" s="279" t="str">
        <f>入力フォーム!AT142</f>
        <v/>
      </c>
      <c r="AD174" s="279"/>
      <c r="AE174" s="279"/>
      <c r="AF174" s="279"/>
      <c r="AG174" s="458" t="str">
        <f>入力フォーム!AU142</f>
        <v/>
      </c>
      <c r="AH174" s="471"/>
    </row>
    <row r="175" spans="1:34" ht="18" customHeight="1">
      <c r="A175" s="247">
        <v>100</v>
      </c>
      <c r="B175" s="270" t="str">
        <f>入力フォーム!AF143</f>
        <v/>
      </c>
      <c r="C175" s="283" t="str">
        <f>入力フォーム!AH143</f>
        <v/>
      </c>
      <c r="D175" s="294"/>
      <c r="E175" s="280" t="str">
        <f>入力フォーム!AJ143</f>
        <v/>
      </c>
      <c r="F175" s="280"/>
      <c r="G175" s="280"/>
      <c r="H175" s="280" t="str">
        <f>入力フォーム!AK143</f>
        <v/>
      </c>
      <c r="I175" s="280"/>
      <c r="J175" s="280"/>
      <c r="K175" s="357" t="str">
        <f>入力フォーム!AK143</f>
        <v/>
      </c>
      <c r="L175" s="294"/>
      <c r="M175" s="357" t="str">
        <f>入力フォーム!AL143</f>
        <v/>
      </c>
      <c r="N175" s="294"/>
      <c r="O175" s="357" t="str">
        <f>入力フォーム!AM143</f>
        <v/>
      </c>
      <c r="P175" s="294"/>
      <c r="Q175" s="382" t="str">
        <f t="shared" si="2"/>
        <v/>
      </c>
      <c r="R175" s="382"/>
      <c r="S175" s="382"/>
      <c r="T175" s="382"/>
      <c r="U175" s="382"/>
      <c r="V175" s="382"/>
      <c r="W175" s="382"/>
      <c r="X175" s="382"/>
      <c r="Y175" s="382"/>
      <c r="Z175" s="382"/>
      <c r="AA175" s="382"/>
      <c r="AB175" s="382"/>
      <c r="AC175" s="280" t="str">
        <f>入力フォーム!AT143</f>
        <v/>
      </c>
      <c r="AD175" s="280"/>
      <c r="AE175" s="280"/>
      <c r="AF175" s="280"/>
      <c r="AG175" s="459" t="str">
        <f>入力フォーム!AU143</f>
        <v/>
      </c>
      <c r="AH175" s="472"/>
    </row>
  </sheetData>
  <sheetProtection sheet="1" objects="1" scenarios="1"/>
  <mergeCells count="1657">
    <mergeCell ref="A2:AH2"/>
    <mergeCell ref="B6:H6"/>
    <mergeCell ref="B7:H7"/>
    <mergeCell ref="S9:U9"/>
    <mergeCell ref="V9:AH9"/>
    <mergeCell ref="S10:U10"/>
    <mergeCell ref="V10:AH10"/>
    <mergeCell ref="S11:U11"/>
    <mergeCell ref="V11:AH11"/>
    <mergeCell ref="S12:U12"/>
    <mergeCell ref="V12:X12"/>
    <mergeCell ref="Y12:AH12"/>
    <mergeCell ref="U13:V13"/>
    <mergeCell ref="W13:AH13"/>
    <mergeCell ref="U14:V14"/>
    <mergeCell ref="W14:AH14"/>
    <mergeCell ref="AK14:AN14"/>
    <mergeCell ref="I22:J22"/>
    <mergeCell ref="K22:L22"/>
    <mergeCell ref="M22:N22"/>
    <mergeCell ref="S22:T22"/>
    <mergeCell ref="E23:H23"/>
    <mergeCell ref="I23:J23"/>
    <mergeCell ref="K23:L23"/>
    <mergeCell ref="M23:N23"/>
    <mergeCell ref="O23:P23"/>
    <mergeCell ref="Q23:R23"/>
    <mergeCell ref="S23:T23"/>
    <mergeCell ref="U23:V23"/>
    <mergeCell ref="W23:X23"/>
    <mergeCell ref="Y23:AA23"/>
    <mergeCell ref="AB23:AD23"/>
    <mergeCell ref="E24:H24"/>
    <mergeCell ref="I24:J24"/>
    <mergeCell ref="K24:L24"/>
    <mergeCell ref="M24:N24"/>
    <mergeCell ref="O24:P24"/>
    <mergeCell ref="Q24:R24"/>
    <mergeCell ref="S24:T24"/>
    <mergeCell ref="U24:V24"/>
    <mergeCell ref="W24:X24"/>
    <mergeCell ref="Y24:AA24"/>
    <mergeCell ref="AB24:AD24"/>
    <mergeCell ref="E25:H25"/>
    <mergeCell ref="I25:J25"/>
    <mergeCell ref="K25:L25"/>
    <mergeCell ref="M25:N25"/>
    <mergeCell ref="O25:P25"/>
    <mergeCell ref="Q25:R25"/>
    <mergeCell ref="S25:T25"/>
    <mergeCell ref="U25:V25"/>
    <mergeCell ref="W25:X25"/>
    <mergeCell ref="Y25:AA25"/>
    <mergeCell ref="AB25:AD25"/>
    <mergeCell ref="E26:H26"/>
    <mergeCell ref="I26:J26"/>
    <mergeCell ref="K26:L26"/>
    <mergeCell ref="M26:N26"/>
    <mergeCell ref="O26:P26"/>
    <mergeCell ref="Q26:R26"/>
    <mergeCell ref="S26:T26"/>
    <mergeCell ref="U26:V26"/>
    <mergeCell ref="W26:X26"/>
    <mergeCell ref="Y26:AA26"/>
    <mergeCell ref="AB26:AD26"/>
    <mergeCell ref="E27:H27"/>
    <mergeCell ref="I27:J27"/>
    <mergeCell ref="K27:L27"/>
    <mergeCell ref="M27:N27"/>
    <mergeCell ref="O27:P27"/>
    <mergeCell ref="Q27:R27"/>
    <mergeCell ref="S27:T27"/>
    <mergeCell ref="U27:V27"/>
    <mergeCell ref="W27:X27"/>
    <mergeCell ref="Y27:AA27"/>
    <mergeCell ref="AB27:AD27"/>
    <mergeCell ref="E28:H28"/>
    <mergeCell ref="I28:J28"/>
    <mergeCell ref="K28:L28"/>
    <mergeCell ref="M28:N28"/>
    <mergeCell ref="O28:P28"/>
    <mergeCell ref="Q28:R28"/>
    <mergeCell ref="S28:T28"/>
    <mergeCell ref="U28:V28"/>
    <mergeCell ref="W28:X28"/>
    <mergeCell ref="Y28:AA28"/>
    <mergeCell ref="AB28:AD28"/>
    <mergeCell ref="AA31:AB31"/>
    <mergeCell ref="K33:L33"/>
    <mergeCell ref="M33:N33"/>
    <mergeCell ref="O33:P33"/>
    <mergeCell ref="AC33:AE33"/>
    <mergeCell ref="AF33:AH33"/>
    <mergeCell ref="C34:D34"/>
    <mergeCell ref="E34:G34"/>
    <mergeCell ref="H34:J34"/>
    <mergeCell ref="K34:L34"/>
    <mergeCell ref="M34:N34"/>
    <mergeCell ref="O34:P34"/>
    <mergeCell ref="Q34:R34"/>
    <mergeCell ref="S34:T34"/>
    <mergeCell ref="U34:V34"/>
    <mergeCell ref="W34:X34"/>
    <mergeCell ref="Y34:Z34"/>
    <mergeCell ref="AA34:AB34"/>
    <mergeCell ref="AC34:AE34"/>
    <mergeCell ref="AF34:AH34"/>
    <mergeCell ref="C35:D35"/>
    <mergeCell ref="E35:G35"/>
    <mergeCell ref="H35:J35"/>
    <mergeCell ref="K35:L35"/>
    <mergeCell ref="M35:N35"/>
    <mergeCell ref="O35:P35"/>
    <mergeCell ref="Q35:R35"/>
    <mergeCell ref="S35:T35"/>
    <mergeCell ref="U35:V35"/>
    <mergeCell ref="W35:X35"/>
    <mergeCell ref="Y35:Z35"/>
    <mergeCell ref="AA35:AB35"/>
    <mergeCell ref="AC35:AE35"/>
    <mergeCell ref="AF35:AH35"/>
    <mergeCell ref="C36:D36"/>
    <mergeCell ref="E36:G36"/>
    <mergeCell ref="H36:J36"/>
    <mergeCell ref="K36:L36"/>
    <mergeCell ref="M36:N36"/>
    <mergeCell ref="O36:P36"/>
    <mergeCell ref="Q36:R36"/>
    <mergeCell ref="S36:T36"/>
    <mergeCell ref="U36:V36"/>
    <mergeCell ref="W36:X36"/>
    <mergeCell ref="Y36:Z36"/>
    <mergeCell ref="AA36:AB36"/>
    <mergeCell ref="AC36:AE36"/>
    <mergeCell ref="AF36:AH36"/>
    <mergeCell ref="C37:D37"/>
    <mergeCell ref="E37:G37"/>
    <mergeCell ref="H37:J37"/>
    <mergeCell ref="K37:L37"/>
    <mergeCell ref="M37:N37"/>
    <mergeCell ref="O37:P37"/>
    <mergeCell ref="Q37:R37"/>
    <mergeCell ref="S37:T37"/>
    <mergeCell ref="U37:V37"/>
    <mergeCell ref="W37:X37"/>
    <mergeCell ref="Y37:Z37"/>
    <mergeCell ref="AA37:AB37"/>
    <mergeCell ref="AC37:AE37"/>
    <mergeCell ref="AF37:AH37"/>
    <mergeCell ref="C38:D38"/>
    <mergeCell ref="E38:G38"/>
    <mergeCell ref="H38:J38"/>
    <mergeCell ref="K38:L38"/>
    <mergeCell ref="M38:N38"/>
    <mergeCell ref="O38:P38"/>
    <mergeCell ref="Q38:R38"/>
    <mergeCell ref="S38:T38"/>
    <mergeCell ref="U38:V38"/>
    <mergeCell ref="W38:X38"/>
    <mergeCell ref="Y38:Z38"/>
    <mergeCell ref="AA38:AB38"/>
    <mergeCell ref="AC38:AE38"/>
    <mergeCell ref="AF38:AH38"/>
    <mergeCell ref="C39:D39"/>
    <mergeCell ref="E39:G39"/>
    <mergeCell ref="H39:J39"/>
    <mergeCell ref="K39:L39"/>
    <mergeCell ref="M39:N39"/>
    <mergeCell ref="O39:P39"/>
    <mergeCell ref="Q39:R39"/>
    <mergeCell ref="S39:T39"/>
    <mergeCell ref="U39:V39"/>
    <mergeCell ref="W39:X39"/>
    <mergeCell ref="Y39:Z39"/>
    <mergeCell ref="AA39:AB39"/>
    <mergeCell ref="AC39:AE39"/>
    <mergeCell ref="AF39:AH39"/>
    <mergeCell ref="C40:D40"/>
    <mergeCell ref="E40:G40"/>
    <mergeCell ref="H40:J40"/>
    <mergeCell ref="K40:L40"/>
    <mergeCell ref="M40:N40"/>
    <mergeCell ref="O40:P40"/>
    <mergeCell ref="Q40:R40"/>
    <mergeCell ref="S40:T40"/>
    <mergeCell ref="U40:V40"/>
    <mergeCell ref="W40:X40"/>
    <mergeCell ref="Y40:Z40"/>
    <mergeCell ref="AA40:AB40"/>
    <mergeCell ref="AC40:AE40"/>
    <mergeCell ref="AF40:AH40"/>
    <mergeCell ref="C41:D41"/>
    <mergeCell ref="E41:G41"/>
    <mergeCell ref="H41:J41"/>
    <mergeCell ref="K41:L41"/>
    <mergeCell ref="M41:N41"/>
    <mergeCell ref="O41:P41"/>
    <mergeCell ref="Q41:R41"/>
    <mergeCell ref="S41:T41"/>
    <mergeCell ref="U41:V41"/>
    <mergeCell ref="W41:X41"/>
    <mergeCell ref="Y41:Z41"/>
    <mergeCell ref="AA41:AB41"/>
    <mergeCell ref="AC41:AE41"/>
    <mergeCell ref="AF41:AH41"/>
    <mergeCell ref="C42:D42"/>
    <mergeCell ref="E42:G42"/>
    <mergeCell ref="H42:J42"/>
    <mergeCell ref="K42:L42"/>
    <mergeCell ref="M42:N42"/>
    <mergeCell ref="O42:P42"/>
    <mergeCell ref="Q42:R42"/>
    <mergeCell ref="S42:T42"/>
    <mergeCell ref="U42:V42"/>
    <mergeCell ref="W42:X42"/>
    <mergeCell ref="Y42:Z42"/>
    <mergeCell ref="AA42:AB42"/>
    <mergeCell ref="AC42:AE42"/>
    <mergeCell ref="AF42:AH42"/>
    <mergeCell ref="C43:D43"/>
    <mergeCell ref="E43:G43"/>
    <mergeCell ref="H43:J43"/>
    <mergeCell ref="K43:L43"/>
    <mergeCell ref="M43:N43"/>
    <mergeCell ref="O43:P43"/>
    <mergeCell ref="Q43:R43"/>
    <mergeCell ref="S43:T43"/>
    <mergeCell ref="U43:V43"/>
    <mergeCell ref="W43:X43"/>
    <mergeCell ref="Y43:Z43"/>
    <mergeCell ref="AA43:AB43"/>
    <mergeCell ref="AC43:AE43"/>
    <mergeCell ref="AF43:AH43"/>
    <mergeCell ref="C44:D44"/>
    <mergeCell ref="E44:G44"/>
    <mergeCell ref="H44:J44"/>
    <mergeCell ref="K44:L44"/>
    <mergeCell ref="M44:N44"/>
    <mergeCell ref="O44:P44"/>
    <mergeCell ref="Q44:R44"/>
    <mergeCell ref="S44:T44"/>
    <mergeCell ref="U44:V44"/>
    <mergeCell ref="W44:X44"/>
    <mergeCell ref="Y44:Z44"/>
    <mergeCell ref="AA44:AB44"/>
    <mergeCell ref="AC44:AE44"/>
    <mergeCell ref="AF44:AH44"/>
    <mergeCell ref="C45:D45"/>
    <mergeCell ref="E45:G45"/>
    <mergeCell ref="H45:J45"/>
    <mergeCell ref="K45:L45"/>
    <mergeCell ref="M45:N45"/>
    <mergeCell ref="O45:P45"/>
    <mergeCell ref="Q45:R45"/>
    <mergeCell ref="S45:T45"/>
    <mergeCell ref="U45:V45"/>
    <mergeCell ref="W45:X45"/>
    <mergeCell ref="Y45:Z45"/>
    <mergeCell ref="AA45:AB45"/>
    <mergeCell ref="AC45:AE45"/>
    <mergeCell ref="AF45:AH45"/>
    <mergeCell ref="C46:D46"/>
    <mergeCell ref="E46:G46"/>
    <mergeCell ref="H46:J46"/>
    <mergeCell ref="K46:L46"/>
    <mergeCell ref="M46:N46"/>
    <mergeCell ref="O46:P46"/>
    <mergeCell ref="Q46:R46"/>
    <mergeCell ref="S46:T46"/>
    <mergeCell ref="U46:V46"/>
    <mergeCell ref="W46:X46"/>
    <mergeCell ref="Y46:Z46"/>
    <mergeCell ref="AA46:AB46"/>
    <mergeCell ref="AC46:AE46"/>
    <mergeCell ref="AF46:AH46"/>
    <mergeCell ref="C47:D47"/>
    <mergeCell ref="E47:G47"/>
    <mergeCell ref="H47:J47"/>
    <mergeCell ref="K47:L47"/>
    <mergeCell ref="M47:N47"/>
    <mergeCell ref="O47:P47"/>
    <mergeCell ref="Q47:R47"/>
    <mergeCell ref="S47:T47"/>
    <mergeCell ref="U47:V47"/>
    <mergeCell ref="W47:X47"/>
    <mergeCell ref="Y47:Z47"/>
    <mergeCell ref="AA47:AB47"/>
    <mergeCell ref="AC47:AE47"/>
    <mergeCell ref="AF47:AH47"/>
    <mergeCell ref="C48:D48"/>
    <mergeCell ref="E48:G48"/>
    <mergeCell ref="H48:J48"/>
    <mergeCell ref="K48:L48"/>
    <mergeCell ref="M48:N48"/>
    <mergeCell ref="O48:P48"/>
    <mergeCell ref="Q48:R48"/>
    <mergeCell ref="S48:T48"/>
    <mergeCell ref="U48:V48"/>
    <mergeCell ref="W48:X48"/>
    <mergeCell ref="Y48:Z48"/>
    <mergeCell ref="AA48:AB48"/>
    <mergeCell ref="AC48:AE48"/>
    <mergeCell ref="AF48:AH48"/>
    <mergeCell ref="C49:D49"/>
    <mergeCell ref="E49:G49"/>
    <mergeCell ref="H49:J49"/>
    <mergeCell ref="K49:L49"/>
    <mergeCell ref="M49:N49"/>
    <mergeCell ref="O49:P49"/>
    <mergeCell ref="Q49:R49"/>
    <mergeCell ref="S49:T49"/>
    <mergeCell ref="U49:V49"/>
    <mergeCell ref="W49:X49"/>
    <mergeCell ref="Y49:Z49"/>
    <mergeCell ref="AA49:AB49"/>
    <mergeCell ref="AC49:AE49"/>
    <mergeCell ref="AF49:AH49"/>
    <mergeCell ref="C50:D50"/>
    <mergeCell ref="E50:G50"/>
    <mergeCell ref="H50:J50"/>
    <mergeCell ref="K50:L50"/>
    <mergeCell ref="M50:N50"/>
    <mergeCell ref="O50:P50"/>
    <mergeCell ref="Q50:R50"/>
    <mergeCell ref="S50:T50"/>
    <mergeCell ref="U50:V50"/>
    <mergeCell ref="W50:X50"/>
    <mergeCell ref="Y50:Z50"/>
    <mergeCell ref="AA50:AB50"/>
    <mergeCell ref="AC50:AE50"/>
    <mergeCell ref="AF50:AH50"/>
    <mergeCell ref="C51:D51"/>
    <mergeCell ref="E51:G51"/>
    <mergeCell ref="H51:J51"/>
    <mergeCell ref="K51:L51"/>
    <mergeCell ref="M51:N51"/>
    <mergeCell ref="O51:P51"/>
    <mergeCell ref="Q51:R51"/>
    <mergeCell ref="S51:T51"/>
    <mergeCell ref="U51:V51"/>
    <mergeCell ref="W51:X51"/>
    <mergeCell ref="Y51:Z51"/>
    <mergeCell ref="AA51:AB51"/>
    <mergeCell ref="AC51:AE51"/>
    <mergeCell ref="AF51:AH51"/>
    <mergeCell ref="C52:D52"/>
    <mergeCell ref="E52:G52"/>
    <mergeCell ref="H52:J52"/>
    <mergeCell ref="K52:L52"/>
    <mergeCell ref="M52:N52"/>
    <mergeCell ref="O52:P52"/>
    <mergeCell ref="Q52:R52"/>
    <mergeCell ref="S52:T52"/>
    <mergeCell ref="U52:V52"/>
    <mergeCell ref="W52:X52"/>
    <mergeCell ref="Y52:Z52"/>
    <mergeCell ref="AA52:AB52"/>
    <mergeCell ref="AC52:AE52"/>
    <mergeCell ref="AF52:AH52"/>
    <mergeCell ref="C53:D53"/>
    <mergeCell ref="E53:G53"/>
    <mergeCell ref="H53:J53"/>
    <mergeCell ref="K53:L53"/>
    <mergeCell ref="M53:N53"/>
    <mergeCell ref="O53:P53"/>
    <mergeCell ref="Q53:R53"/>
    <mergeCell ref="S53:T53"/>
    <mergeCell ref="U53:V53"/>
    <mergeCell ref="W53:X53"/>
    <mergeCell ref="Y53:Z53"/>
    <mergeCell ref="AA53:AB53"/>
    <mergeCell ref="AC53:AE53"/>
    <mergeCell ref="AF53:AH53"/>
    <mergeCell ref="C54:D54"/>
    <mergeCell ref="E54:G54"/>
    <mergeCell ref="H54:J54"/>
    <mergeCell ref="K54:L54"/>
    <mergeCell ref="M54:N54"/>
    <mergeCell ref="O54:P54"/>
    <mergeCell ref="Q54:R54"/>
    <mergeCell ref="S54:T54"/>
    <mergeCell ref="U54:V54"/>
    <mergeCell ref="W54:X54"/>
    <mergeCell ref="Y54:Z54"/>
    <mergeCell ref="AA54:AB54"/>
    <mergeCell ref="AC54:AE54"/>
    <mergeCell ref="AF54:AH54"/>
    <mergeCell ref="C55:D55"/>
    <mergeCell ref="E55:G55"/>
    <mergeCell ref="H55:J55"/>
    <mergeCell ref="K55:L55"/>
    <mergeCell ref="M55:N55"/>
    <mergeCell ref="O55:P55"/>
    <mergeCell ref="Q55:R55"/>
    <mergeCell ref="S55:T55"/>
    <mergeCell ref="U55:V55"/>
    <mergeCell ref="W55:X55"/>
    <mergeCell ref="Y55:Z55"/>
    <mergeCell ref="AA55:AB55"/>
    <mergeCell ref="AC55:AE55"/>
    <mergeCell ref="AF55:AH55"/>
    <mergeCell ref="C56:D56"/>
    <mergeCell ref="E56:G56"/>
    <mergeCell ref="H56:J56"/>
    <mergeCell ref="K56:L56"/>
    <mergeCell ref="M56:N56"/>
    <mergeCell ref="O56:P56"/>
    <mergeCell ref="Q56:R56"/>
    <mergeCell ref="S56:T56"/>
    <mergeCell ref="U56:V56"/>
    <mergeCell ref="W56:X56"/>
    <mergeCell ref="Y56:Z56"/>
    <mergeCell ref="AA56:AB56"/>
    <mergeCell ref="AC56:AE56"/>
    <mergeCell ref="AF56:AH56"/>
    <mergeCell ref="C57:D57"/>
    <mergeCell ref="E57:G57"/>
    <mergeCell ref="H57:J57"/>
    <mergeCell ref="K57:L57"/>
    <mergeCell ref="M57:N57"/>
    <mergeCell ref="O57:P57"/>
    <mergeCell ref="Q57:R57"/>
    <mergeCell ref="S57:T57"/>
    <mergeCell ref="U57:V57"/>
    <mergeCell ref="W57:X57"/>
    <mergeCell ref="Y57:Z57"/>
    <mergeCell ref="AA57:AB57"/>
    <mergeCell ref="AC57:AE57"/>
    <mergeCell ref="AF57:AH57"/>
    <mergeCell ref="C58:D58"/>
    <mergeCell ref="E58:G58"/>
    <mergeCell ref="H58:J58"/>
    <mergeCell ref="K58:L58"/>
    <mergeCell ref="M58:N58"/>
    <mergeCell ref="O58:P58"/>
    <mergeCell ref="Q58:R58"/>
    <mergeCell ref="S58:T58"/>
    <mergeCell ref="U58:V58"/>
    <mergeCell ref="W58:X58"/>
    <mergeCell ref="Y58:Z58"/>
    <mergeCell ref="AA58:AB58"/>
    <mergeCell ref="AC58:AE58"/>
    <mergeCell ref="AF58:AH58"/>
    <mergeCell ref="C59:D59"/>
    <mergeCell ref="E59:G59"/>
    <mergeCell ref="H59:J59"/>
    <mergeCell ref="K59:L59"/>
    <mergeCell ref="M59:N59"/>
    <mergeCell ref="O59:P59"/>
    <mergeCell ref="Q59:R59"/>
    <mergeCell ref="S59:T59"/>
    <mergeCell ref="U59:V59"/>
    <mergeCell ref="W59:X59"/>
    <mergeCell ref="Y59:Z59"/>
    <mergeCell ref="AA59:AB59"/>
    <mergeCell ref="AC59:AE59"/>
    <mergeCell ref="AF59:AH59"/>
    <mergeCell ref="C60:D60"/>
    <mergeCell ref="E60:G60"/>
    <mergeCell ref="H60:J60"/>
    <mergeCell ref="K60:L60"/>
    <mergeCell ref="M60:N60"/>
    <mergeCell ref="O60:P60"/>
    <mergeCell ref="Q60:R60"/>
    <mergeCell ref="S60:T60"/>
    <mergeCell ref="U60:V60"/>
    <mergeCell ref="W60:X60"/>
    <mergeCell ref="Y60:Z60"/>
    <mergeCell ref="AA60:AB60"/>
    <mergeCell ref="AC60:AE60"/>
    <mergeCell ref="AF60:AH60"/>
    <mergeCell ref="C61:D61"/>
    <mergeCell ref="E61:G61"/>
    <mergeCell ref="H61:J61"/>
    <mergeCell ref="K61:L61"/>
    <mergeCell ref="M61:N61"/>
    <mergeCell ref="O61:P61"/>
    <mergeCell ref="Q61:R61"/>
    <mergeCell ref="S61:T61"/>
    <mergeCell ref="U61:V61"/>
    <mergeCell ref="W61:X61"/>
    <mergeCell ref="Y61:Z61"/>
    <mergeCell ref="AA61:AB61"/>
    <mergeCell ref="AC61:AE61"/>
    <mergeCell ref="AF61:AH61"/>
    <mergeCell ref="C62:D62"/>
    <mergeCell ref="E62:G62"/>
    <mergeCell ref="H62:J62"/>
    <mergeCell ref="K62:L62"/>
    <mergeCell ref="M62:N62"/>
    <mergeCell ref="O62:P62"/>
    <mergeCell ref="Q62:R62"/>
    <mergeCell ref="S62:T62"/>
    <mergeCell ref="U62:V62"/>
    <mergeCell ref="W62:X62"/>
    <mergeCell ref="Y62:Z62"/>
    <mergeCell ref="AA62:AB62"/>
    <mergeCell ref="AC62:AE62"/>
    <mergeCell ref="AF62:AH62"/>
    <mergeCell ref="C63:D63"/>
    <mergeCell ref="E63:G63"/>
    <mergeCell ref="H63:J63"/>
    <mergeCell ref="K63:L63"/>
    <mergeCell ref="M63:N63"/>
    <mergeCell ref="O63:P63"/>
    <mergeCell ref="Q63:R63"/>
    <mergeCell ref="S63:T63"/>
    <mergeCell ref="U63:V63"/>
    <mergeCell ref="W63:X63"/>
    <mergeCell ref="Y63:Z63"/>
    <mergeCell ref="AA63:AB63"/>
    <mergeCell ref="AC63:AE63"/>
    <mergeCell ref="AF63:AH63"/>
    <mergeCell ref="C64:D64"/>
    <mergeCell ref="E64:G64"/>
    <mergeCell ref="H64:J64"/>
    <mergeCell ref="K64:L64"/>
    <mergeCell ref="M64:N64"/>
    <mergeCell ref="O64:P64"/>
    <mergeCell ref="Q64:R64"/>
    <mergeCell ref="S64:T64"/>
    <mergeCell ref="U64:V64"/>
    <mergeCell ref="W64:X64"/>
    <mergeCell ref="Y64:Z64"/>
    <mergeCell ref="AA64:AB64"/>
    <mergeCell ref="AC64:AE64"/>
    <mergeCell ref="AF64:AH64"/>
    <mergeCell ref="C65:D65"/>
    <mergeCell ref="E65:G65"/>
    <mergeCell ref="H65:J65"/>
    <mergeCell ref="K65:L65"/>
    <mergeCell ref="M65:N65"/>
    <mergeCell ref="O65:P65"/>
    <mergeCell ref="Q65:R65"/>
    <mergeCell ref="S65:T65"/>
    <mergeCell ref="U65:V65"/>
    <mergeCell ref="W65:X65"/>
    <mergeCell ref="Y65:Z65"/>
    <mergeCell ref="AA65:AB65"/>
    <mergeCell ref="AC65:AE65"/>
    <mergeCell ref="AF65:AH65"/>
    <mergeCell ref="C66:D66"/>
    <mergeCell ref="E66:G66"/>
    <mergeCell ref="H66:J66"/>
    <mergeCell ref="K66:L66"/>
    <mergeCell ref="M66:N66"/>
    <mergeCell ref="O66:P66"/>
    <mergeCell ref="Q66:R66"/>
    <mergeCell ref="S66:T66"/>
    <mergeCell ref="U66:V66"/>
    <mergeCell ref="W66:X66"/>
    <mergeCell ref="Y66:Z66"/>
    <mergeCell ref="AA66:AB66"/>
    <mergeCell ref="AC66:AE66"/>
    <mergeCell ref="AF66:AH66"/>
    <mergeCell ref="C67:D67"/>
    <mergeCell ref="E67:G67"/>
    <mergeCell ref="H67:J67"/>
    <mergeCell ref="K67:L67"/>
    <mergeCell ref="M67:N67"/>
    <mergeCell ref="O67:P67"/>
    <mergeCell ref="Q67:R67"/>
    <mergeCell ref="S67:T67"/>
    <mergeCell ref="U67:V67"/>
    <mergeCell ref="W67:X67"/>
    <mergeCell ref="Y67:Z67"/>
    <mergeCell ref="AA67:AB67"/>
    <mergeCell ref="AC67:AE67"/>
    <mergeCell ref="AF67:AH67"/>
    <mergeCell ref="C68:D68"/>
    <mergeCell ref="E68:G68"/>
    <mergeCell ref="H68:J68"/>
    <mergeCell ref="K68:L68"/>
    <mergeCell ref="M68:N68"/>
    <mergeCell ref="O68:P68"/>
    <mergeCell ref="Q68:R68"/>
    <mergeCell ref="S68:T68"/>
    <mergeCell ref="U68:V68"/>
    <mergeCell ref="W68:X68"/>
    <mergeCell ref="Y68:Z68"/>
    <mergeCell ref="AA68:AB68"/>
    <mergeCell ref="AC68:AE68"/>
    <mergeCell ref="AF68:AH68"/>
    <mergeCell ref="C69:D69"/>
    <mergeCell ref="E69:G69"/>
    <mergeCell ref="H69:J69"/>
    <mergeCell ref="K69:L69"/>
    <mergeCell ref="M69:N69"/>
    <mergeCell ref="O69:P69"/>
    <mergeCell ref="Q69:R69"/>
    <mergeCell ref="S69:T69"/>
    <mergeCell ref="U69:V69"/>
    <mergeCell ref="W69:X69"/>
    <mergeCell ref="Y69:Z69"/>
    <mergeCell ref="AA69:AB69"/>
    <mergeCell ref="AC69:AE69"/>
    <mergeCell ref="AF69:AH69"/>
    <mergeCell ref="C70:D70"/>
    <mergeCell ref="E70:G70"/>
    <mergeCell ref="H70:J70"/>
    <mergeCell ref="K70:L70"/>
    <mergeCell ref="M70:N70"/>
    <mergeCell ref="O70:P70"/>
    <mergeCell ref="Q70:R70"/>
    <mergeCell ref="S70:T70"/>
    <mergeCell ref="U70:V70"/>
    <mergeCell ref="W70:X70"/>
    <mergeCell ref="Y70:Z70"/>
    <mergeCell ref="AA70:AB70"/>
    <mergeCell ref="AC70:AE70"/>
    <mergeCell ref="AF70:AH70"/>
    <mergeCell ref="C71:D71"/>
    <mergeCell ref="E71:G71"/>
    <mergeCell ref="H71:J71"/>
    <mergeCell ref="K71:L71"/>
    <mergeCell ref="M71:N71"/>
    <mergeCell ref="O71:P71"/>
    <mergeCell ref="Q71:R71"/>
    <mergeCell ref="S71:T71"/>
    <mergeCell ref="U71:V71"/>
    <mergeCell ref="W71:X71"/>
    <mergeCell ref="Y71:Z71"/>
    <mergeCell ref="AA71:AB71"/>
    <mergeCell ref="AC71:AE71"/>
    <mergeCell ref="AF71:AH71"/>
    <mergeCell ref="C72:D72"/>
    <mergeCell ref="E72:G72"/>
    <mergeCell ref="H72:J72"/>
    <mergeCell ref="K72:L72"/>
    <mergeCell ref="M72:N72"/>
    <mergeCell ref="O72:P72"/>
    <mergeCell ref="Q72:R72"/>
    <mergeCell ref="S72:T72"/>
    <mergeCell ref="U72:V72"/>
    <mergeCell ref="W72:X72"/>
    <mergeCell ref="Y72:Z72"/>
    <mergeCell ref="AA72:AB72"/>
    <mergeCell ref="AC72:AE72"/>
    <mergeCell ref="AF72:AH72"/>
    <mergeCell ref="C73:D73"/>
    <mergeCell ref="E73:G73"/>
    <mergeCell ref="H73:J73"/>
    <mergeCell ref="K73:L73"/>
    <mergeCell ref="M73:N73"/>
    <mergeCell ref="O73:P73"/>
    <mergeCell ref="Q73:R73"/>
    <mergeCell ref="S73:T73"/>
    <mergeCell ref="U73:V73"/>
    <mergeCell ref="W73:X73"/>
    <mergeCell ref="Y73:Z73"/>
    <mergeCell ref="AA73:AB73"/>
    <mergeCell ref="AC73:AE73"/>
    <mergeCell ref="AF73:AH73"/>
    <mergeCell ref="B77:D77"/>
    <mergeCell ref="E77:K77"/>
    <mergeCell ref="L77:N77"/>
    <mergeCell ref="O77:AG77"/>
    <mergeCell ref="B79:D79"/>
    <mergeCell ref="E79:K79"/>
    <mergeCell ref="L79:N79"/>
    <mergeCell ref="O79:AG79"/>
    <mergeCell ref="E84:G84"/>
    <mergeCell ref="H84:K84"/>
    <mergeCell ref="M84:O84"/>
    <mergeCell ref="P84:AH84"/>
    <mergeCell ref="AA86:AB86"/>
    <mergeCell ref="K88:L88"/>
    <mergeCell ref="M88:N88"/>
    <mergeCell ref="O88:P88"/>
    <mergeCell ref="AC88:AE88"/>
    <mergeCell ref="AF88:AH88"/>
    <mergeCell ref="C89:D89"/>
    <mergeCell ref="E89:G89"/>
    <mergeCell ref="H89:J89"/>
    <mergeCell ref="K89:L89"/>
    <mergeCell ref="M89:N89"/>
    <mergeCell ref="O89:P89"/>
    <mergeCell ref="Q89:R89"/>
    <mergeCell ref="S89:T89"/>
    <mergeCell ref="U89:V89"/>
    <mergeCell ref="W89:X89"/>
    <mergeCell ref="Y89:Z89"/>
    <mergeCell ref="AA89:AB89"/>
    <mergeCell ref="AC89:AE89"/>
    <mergeCell ref="AF89:AH89"/>
    <mergeCell ref="C90:D90"/>
    <mergeCell ref="E90:G90"/>
    <mergeCell ref="H90:J90"/>
    <mergeCell ref="K90:L90"/>
    <mergeCell ref="M90:N90"/>
    <mergeCell ref="O90:P90"/>
    <mergeCell ref="Q90:R90"/>
    <mergeCell ref="S90:T90"/>
    <mergeCell ref="U90:V90"/>
    <mergeCell ref="W90:X90"/>
    <mergeCell ref="Y90:Z90"/>
    <mergeCell ref="AA90:AB90"/>
    <mergeCell ref="AC90:AE90"/>
    <mergeCell ref="AF90:AH90"/>
    <mergeCell ref="C91:D91"/>
    <mergeCell ref="E91:G91"/>
    <mergeCell ref="H91:J91"/>
    <mergeCell ref="K91:L91"/>
    <mergeCell ref="M91:N91"/>
    <mergeCell ref="O91:P91"/>
    <mergeCell ref="Q91:R91"/>
    <mergeCell ref="S91:T91"/>
    <mergeCell ref="U91:V91"/>
    <mergeCell ref="W91:X91"/>
    <mergeCell ref="Y91:Z91"/>
    <mergeCell ref="AA91:AB91"/>
    <mergeCell ref="AC91:AE91"/>
    <mergeCell ref="AF91:AH91"/>
    <mergeCell ref="C92:D92"/>
    <mergeCell ref="E92:G92"/>
    <mergeCell ref="H92:J92"/>
    <mergeCell ref="K92:L92"/>
    <mergeCell ref="M92:N92"/>
    <mergeCell ref="O92:P92"/>
    <mergeCell ref="Q92:R92"/>
    <mergeCell ref="S92:T92"/>
    <mergeCell ref="U92:V92"/>
    <mergeCell ref="W92:X92"/>
    <mergeCell ref="Y92:Z92"/>
    <mergeCell ref="AA92:AB92"/>
    <mergeCell ref="AC92:AE92"/>
    <mergeCell ref="AF92:AH92"/>
    <mergeCell ref="C93:D93"/>
    <mergeCell ref="E93:G93"/>
    <mergeCell ref="H93:J93"/>
    <mergeCell ref="K93:L93"/>
    <mergeCell ref="M93:N93"/>
    <mergeCell ref="O93:P93"/>
    <mergeCell ref="Q93:R93"/>
    <mergeCell ref="S93:T93"/>
    <mergeCell ref="U93:V93"/>
    <mergeCell ref="W93:X93"/>
    <mergeCell ref="Y93:Z93"/>
    <mergeCell ref="AA93:AB93"/>
    <mergeCell ref="AC93:AE93"/>
    <mergeCell ref="AF93:AH93"/>
    <mergeCell ref="C94:D94"/>
    <mergeCell ref="E94:G94"/>
    <mergeCell ref="H94:J94"/>
    <mergeCell ref="K94:L94"/>
    <mergeCell ref="M94:N94"/>
    <mergeCell ref="O94:P94"/>
    <mergeCell ref="Q94:R94"/>
    <mergeCell ref="S94:T94"/>
    <mergeCell ref="U94:V94"/>
    <mergeCell ref="W94:X94"/>
    <mergeCell ref="Y94:Z94"/>
    <mergeCell ref="AA94:AB94"/>
    <mergeCell ref="AC94:AE94"/>
    <mergeCell ref="AF94:AH94"/>
    <mergeCell ref="C95:D95"/>
    <mergeCell ref="E95:G95"/>
    <mergeCell ref="H95:J95"/>
    <mergeCell ref="K95:L95"/>
    <mergeCell ref="M95:N95"/>
    <mergeCell ref="O95:P95"/>
    <mergeCell ref="Q95:R95"/>
    <mergeCell ref="S95:T95"/>
    <mergeCell ref="U95:V95"/>
    <mergeCell ref="W95:X95"/>
    <mergeCell ref="Y95:Z95"/>
    <mergeCell ref="AA95:AB95"/>
    <mergeCell ref="AC95:AE95"/>
    <mergeCell ref="AF95:AH95"/>
    <mergeCell ref="C96:D96"/>
    <mergeCell ref="E96:G96"/>
    <mergeCell ref="H96:J96"/>
    <mergeCell ref="K96:L96"/>
    <mergeCell ref="M96:N96"/>
    <mergeCell ref="O96:P96"/>
    <mergeCell ref="Q96:R96"/>
    <mergeCell ref="S96:T96"/>
    <mergeCell ref="U96:V96"/>
    <mergeCell ref="W96:X96"/>
    <mergeCell ref="Y96:Z96"/>
    <mergeCell ref="AA96:AB96"/>
    <mergeCell ref="AC96:AE96"/>
    <mergeCell ref="AF96:AH96"/>
    <mergeCell ref="C97:D97"/>
    <mergeCell ref="E97:G97"/>
    <mergeCell ref="H97:J97"/>
    <mergeCell ref="K97:L97"/>
    <mergeCell ref="M97:N97"/>
    <mergeCell ref="O97:P97"/>
    <mergeCell ref="Q97:R97"/>
    <mergeCell ref="S97:T97"/>
    <mergeCell ref="U97:V97"/>
    <mergeCell ref="W97:X97"/>
    <mergeCell ref="Y97:Z97"/>
    <mergeCell ref="AA97:AB97"/>
    <mergeCell ref="AC97:AE97"/>
    <mergeCell ref="AF97:AH97"/>
    <mergeCell ref="C98:D98"/>
    <mergeCell ref="E98:G98"/>
    <mergeCell ref="H98:J98"/>
    <mergeCell ref="K98:L98"/>
    <mergeCell ref="M98:N98"/>
    <mergeCell ref="O98:P98"/>
    <mergeCell ref="Q98:R98"/>
    <mergeCell ref="S98:T98"/>
    <mergeCell ref="U98:V98"/>
    <mergeCell ref="W98:X98"/>
    <mergeCell ref="Y98:Z98"/>
    <mergeCell ref="AA98:AB98"/>
    <mergeCell ref="AC98:AE98"/>
    <mergeCell ref="AF98:AH98"/>
    <mergeCell ref="C99:D99"/>
    <mergeCell ref="E99:G99"/>
    <mergeCell ref="H99:J99"/>
    <mergeCell ref="K99:L99"/>
    <mergeCell ref="M99:N99"/>
    <mergeCell ref="O99:P99"/>
    <mergeCell ref="Q99:R99"/>
    <mergeCell ref="S99:T99"/>
    <mergeCell ref="U99:V99"/>
    <mergeCell ref="W99:X99"/>
    <mergeCell ref="Y99:Z99"/>
    <mergeCell ref="AA99:AB99"/>
    <mergeCell ref="AC99:AE99"/>
    <mergeCell ref="AF99:AH99"/>
    <mergeCell ref="C100:D100"/>
    <mergeCell ref="E100:G100"/>
    <mergeCell ref="H100:J100"/>
    <mergeCell ref="K100:L100"/>
    <mergeCell ref="M100:N100"/>
    <mergeCell ref="O100:P100"/>
    <mergeCell ref="Q100:R100"/>
    <mergeCell ref="S100:T100"/>
    <mergeCell ref="U100:V100"/>
    <mergeCell ref="W100:X100"/>
    <mergeCell ref="Y100:Z100"/>
    <mergeCell ref="AA100:AB100"/>
    <mergeCell ref="AC100:AE100"/>
    <mergeCell ref="AF100:AH100"/>
    <mergeCell ref="C101:D101"/>
    <mergeCell ref="E101:G101"/>
    <mergeCell ref="H101:J101"/>
    <mergeCell ref="K101:L101"/>
    <mergeCell ref="M101:N101"/>
    <mergeCell ref="O101:P101"/>
    <mergeCell ref="Q101:R101"/>
    <mergeCell ref="S101:T101"/>
    <mergeCell ref="U101:V101"/>
    <mergeCell ref="W101:X101"/>
    <mergeCell ref="Y101:Z101"/>
    <mergeCell ref="AA101:AB101"/>
    <mergeCell ref="AC101:AE101"/>
    <mergeCell ref="AF101:AH101"/>
    <mergeCell ref="C102:D102"/>
    <mergeCell ref="E102:G102"/>
    <mergeCell ref="H102:J102"/>
    <mergeCell ref="K102:L102"/>
    <mergeCell ref="M102:N102"/>
    <mergeCell ref="O102:P102"/>
    <mergeCell ref="Q102:R102"/>
    <mergeCell ref="S102:T102"/>
    <mergeCell ref="U102:V102"/>
    <mergeCell ref="W102:X102"/>
    <mergeCell ref="Y102:Z102"/>
    <mergeCell ref="AA102:AB102"/>
    <mergeCell ref="AC102:AE102"/>
    <mergeCell ref="AF102:AH102"/>
    <mergeCell ref="C103:D103"/>
    <mergeCell ref="E103:G103"/>
    <mergeCell ref="H103:J103"/>
    <mergeCell ref="K103:L103"/>
    <mergeCell ref="M103:N103"/>
    <mergeCell ref="O103:P103"/>
    <mergeCell ref="Q103:R103"/>
    <mergeCell ref="S103:T103"/>
    <mergeCell ref="U103:V103"/>
    <mergeCell ref="W103:X103"/>
    <mergeCell ref="Y103:Z103"/>
    <mergeCell ref="AA103:AB103"/>
    <mergeCell ref="AC103:AE103"/>
    <mergeCell ref="AF103:AH103"/>
    <mergeCell ref="C104:D104"/>
    <mergeCell ref="E104:G104"/>
    <mergeCell ref="H104:J104"/>
    <mergeCell ref="K104:L104"/>
    <mergeCell ref="M104:N104"/>
    <mergeCell ref="O104:P104"/>
    <mergeCell ref="Q104:R104"/>
    <mergeCell ref="S104:T104"/>
    <mergeCell ref="U104:V104"/>
    <mergeCell ref="W104:X104"/>
    <mergeCell ref="Y104:Z104"/>
    <mergeCell ref="AA104:AB104"/>
    <mergeCell ref="AC104:AE104"/>
    <mergeCell ref="AF104:AH104"/>
    <mergeCell ref="C105:D105"/>
    <mergeCell ref="E105:G105"/>
    <mergeCell ref="H105:J105"/>
    <mergeCell ref="K105:L105"/>
    <mergeCell ref="M105:N105"/>
    <mergeCell ref="O105:P105"/>
    <mergeCell ref="Q105:R105"/>
    <mergeCell ref="S105:T105"/>
    <mergeCell ref="U105:V105"/>
    <mergeCell ref="W105:X105"/>
    <mergeCell ref="Y105:Z105"/>
    <mergeCell ref="AA105:AB105"/>
    <mergeCell ref="AC105:AE105"/>
    <mergeCell ref="AF105:AH105"/>
    <mergeCell ref="C106:D106"/>
    <mergeCell ref="E106:G106"/>
    <mergeCell ref="H106:J106"/>
    <mergeCell ref="K106:L106"/>
    <mergeCell ref="M106:N106"/>
    <mergeCell ref="O106:P106"/>
    <mergeCell ref="Q106:R106"/>
    <mergeCell ref="S106:T106"/>
    <mergeCell ref="U106:V106"/>
    <mergeCell ref="W106:X106"/>
    <mergeCell ref="Y106:Z106"/>
    <mergeCell ref="AA106:AB106"/>
    <mergeCell ref="AC106:AE106"/>
    <mergeCell ref="AF106:AH106"/>
    <mergeCell ref="C107:D107"/>
    <mergeCell ref="E107:G107"/>
    <mergeCell ref="H107:J107"/>
    <mergeCell ref="K107:L107"/>
    <mergeCell ref="M107:N107"/>
    <mergeCell ref="O107:P107"/>
    <mergeCell ref="Q107:R107"/>
    <mergeCell ref="S107:T107"/>
    <mergeCell ref="U107:V107"/>
    <mergeCell ref="W107:X107"/>
    <mergeCell ref="Y107:Z107"/>
    <mergeCell ref="AA107:AB107"/>
    <mergeCell ref="AC107:AE107"/>
    <mergeCell ref="AF107:AH107"/>
    <mergeCell ref="C108:D108"/>
    <mergeCell ref="E108:G108"/>
    <mergeCell ref="H108:J108"/>
    <mergeCell ref="K108:L108"/>
    <mergeCell ref="M108:N108"/>
    <mergeCell ref="O108:P108"/>
    <mergeCell ref="Q108:R108"/>
    <mergeCell ref="S108:T108"/>
    <mergeCell ref="U108:V108"/>
    <mergeCell ref="W108:X108"/>
    <mergeCell ref="Y108:Z108"/>
    <mergeCell ref="AA108:AB108"/>
    <mergeCell ref="AC108:AE108"/>
    <mergeCell ref="AF108:AH108"/>
    <mergeCell ref="C109:D109"/>
    <mergeCell ref="E109:G109"/>
    <mergeCell ref="H109:J109"/>
    <mergeCell ref="K109:L109"/>
    <mergeCell ref="M109:N109"/>
    <mergeCell ref="O109:P109"/>
    <mergeCell ref="Q109:R109"/>
    <mergeCell ref="S109:T109"/>
    <mergeCell ref="U109:V109"/>
    <mergeCell ref="W109:X109"/>
    <mergeCell ref="Y109:Z109"/>
    <mergeCell ref="AA109:AB109"/>
    <mergeCell ref="AC109:AE109"/>
    <mergeCell ref="AF109:AH109"/>
    <mergeCell ref="C110:D110"/>
    <mergeCell ref="E110:G110"/>
    <mergeCell ref="H110:J110"/>
    <mergeCell ref="K110:L110"/>
    <mergeCell ref="M110:N110"/>
    <mergeCell ref="O110:P110"/>
    <mergeCell ref="Q110:R110"/>
    <mergeCell ref="S110:T110"/>
    <mergeCell ref="U110:V110"/>
    <mergeCell ref="W110:X110"/>
    <mergeCell ref="Y110:Z110"/>
    <mergeCell ref="AA110:AB110"/>
    <mergeCell ref="AC110:AE110"/>
    <mergeCell ref="AF110:AH110"/>
    <mergeCell ref="C111:D111"/>
    <mergeCell ref="E111:G111"/>
    <mergeCell ref="H111:J111"/>
    <mergeCell ref="K111:L111"/>
    <mergeCell ref="M111:N111"/>
    <mergeCell ref="O111:P111"/>
    <mergeCell ref="Q111:R111"/>
    <mergeCell ref="S111:T111"/>
    <mergeCell ref="U111:V111"/>
    <mergeCell ref="W111:X111"/>
    <mergeCell ref="Y111:Z111"/>
    <mergeCell ref="AA111:AB111"/>
    <mergeCell ref="AC111:AE111"/>
    <mergeCell ref="AF111:AH111"/>
    <mergeCell ref="C112:D112"/>
    <mergeCell ref="E112:G112"/>
    <mergeCell ref="H112:J112"/>
    <mergeCell ref="K112:L112"/>
    <mergeCell ref="M112:N112"/>
    <mergeCell ref="O112:P112"/>
    <mergeCell ref="Q112:R112"/>
    <mergeCell ref="S112:T112"/>
    <mergeCell ref="U112:V112"/>
    <mergeCell ref="W112:X112"/>
    <mergeCell ref="Y112:Z112"/>
    <mergeCell ref="AA112:AB112"/>
    <mergeCell ref="AC112:AE112"/>
    <mergeCell ref="AF112:AH112"/>
    <mergeCell ref="C113:D113"/>
    <mergeCell ref="E113:G113"/>
    <mergeCell ref="H113:J113"/>
    <mergeCell ref="K113:L113"/>
    <mergeCell ref="M113:N113"/>
    <mergeCell ref="O113:P113"/>
    <mergeCell ref="Q113:R113"/>
    <mergeCell ref="S113:T113"/>
    <mergeCell ref="U113:V113"/>
    <mergeCell ref="W113:X113"/>
    <mergeCell ref="Y113:Z113"/>
    <mergeCell ref="AA113:AB113"/>
    <mergeCell ref="AC113:AE113"/>
    <mergeCell ref="AF113:AH113"/>
    <mergeCell ref="C114:D114"/>
    <mergeCell ref="E114:G114"/>
    <mergeCell ref="H114:J114"/>
    <mergeCell ref="K114:L114"/>
    <mergeCell ref="M114:N114"/>
    <mergeCell ref="O114:P114"/>
    <mergeCell ref="Q114:R114"/>
    <mergeCell ref="S114:T114"/>
    <mergeCell ref="U114:V114"/>
    <mergeCell ref="W114:X114"/>
    <mergeCell ref="Y114:Z114"/>
    <mergeCell ref="AA114:AB114"/>
    <mergeCell ref="AC114:AE114"/>
    <mergeCell ref="AF114:AH114"/>
    <mergeCell ref="C115:D115"/>
    <mergeCell ref="E115:G115"/>
    <mergeCell ref="H115:J115"/>
    <mergeCell ref="K115:L115"/>
    <mergeCell ref="M115:N115"/>
    <mergeCell ref="O115:P115"/>
    <mergeCell ref="Q115:R115"/>
    <mergeCell ref="S115:T115"/>
    <mergeCell ref="U115:V115"/>
    <mergeCell ref="W115:X115"/>
    <mergeCell ref="Y115:Z115"/>
    <mergeCell ref="AA115:AB115"/>
    <mergeCell ref="AC115:AE115"/>
    <mergeCell ref="AF115:AH115"/>
    <mergeCell ref="C116:D116"/>
    <mergeCell ref="E116:G116"/>
    <mergeCell ref="H116:J116"/>
    <mergeCell ref="K116:L116"/>
    <mergeCell ref="M116:N116"/>
    <mergeCell ref="O116:P116"/>
    <mergeCell ref="Q116:R116"/>
    <mergeCell ref="S116:T116"/>
    <mergeCell ref="U116:V116"/>
    <mergeCell ref="W116:X116"/>
    <mergeCell ref="Y116:Z116"/>
    <mergeCell ref="AA116:AB116"/>
    <mergeCell ref="AC116:AE116"/>
    <mergeCell ref="AF116:AH116"/>
    <mergeCell ref="C117:D117"/>
    <mergeCell ref="E117:G117"/>
    <mergeCell ref="H117:J117"/>
    <mergeCell ref="K117:L117"/>
    <mergeCell ref="M117:N117"/>
    <mergeCell ref="O117:P117"/>
    <mergeCell ref="Q117:R117"/>
    <mergeCell ref="S117:T117"/>
    <mergeCell ref="U117:V117"/>
    <mergeCell ref="W117:X117"/>
    <mergeCell ref="Y117:Z117"/>
    <mergeCell ref="AA117:AB117"/>
    <mergeCell ref="AC117:AE117"/>
    <mergeCell ref="AF117:AH117"/>
    <mergeCell ref="C118:D118"/>
    <mergeCell ref="E118:G118"/>
    <mergeCell ref="H118:J118"/>
    <mergeCell ref="K118:L118"/>
    <mergeCell ref="M118:N118"/>
    <mergeCell ref="O118:P118"/>
    <mergeCell ref="Q118:R118"/>
    <mergeCell ref="S118:T118"/>
    <mergeCell ref="U118:V118"/>
    <mergeCell ref="W118:X118"/>
    <mergeCell ref="Y118:Z118"/>
    <mergeCell ref="AA118:AB118"/>
    <mergeCell ref="AC118:AE118"/>
    <mergeCell ref="AF118:AH118"/>
    <mergeCell ref="C119:D119"/>
    <mergeCell ref="E119:G119"/>
    <mergeCell ref="H119:J119"/>
    <mergeCell ref="K119:L119"/>
    <mergeCell ref="M119:N119"/>
    <mergeCell ref="O119:P119"/>
    <mergeCell ref="Q119:R119"/>
    <mergeCell ref="S119:T119"/>
    <mergeCell ref="U119:V119"/>
    <mergeCell ref="W119:X119"/>
    <mergeCell ref="Y119:Z119"/>
    <mergeCell ref="AA119:AB119"/>
    <mergeCell ref="AC119:AE119"/>
    <mergeCell ref="AF119:AH119"/>
    <mergeCell ref="C120:D120"/>
    <mergeCell ref="E120:G120"/>
    <mergeCell ref="H120:J120"/>
    <mergeCell ref="K120:L120"/>
    <mergeCell ref="M120:N120"/>
    <mergeCell ref="O120:P120"/>
    <mergeCell ref="Q120:R120"/>
    <mergeCell ref="S120:T120"/>
    <mergeCell ref="U120:V120"/>
    <mergeCell ref="W120:X120"/>
    <mergeCell ref="Y120:Z120"/>
    <mergeCell ref="AA120:AB120"/>
    <mergeCell ref="AC120:AE120"/>
    <mergeCell ref="AF120:AH120"/>
    <mergeCell ref="C121:D121"/>
    <mergeCell ref="E121:G121"/>
    <mergeCell ref="H121:J121"/>
    <mergeCell ref="K121:L121"/>
    <mergeCell ref="M121:N121"/>
    <mergeCell ref="O121:P121"/>
    <mergeCell ref="Q121:R121"/>
    <mergeCell ref="S121:T121"/>
    <mergeCell ref="U121:V121"/>
    <mergeCell ref="W121:X121"/>
    <mergeCell ref="Y121:Z121"/>
    <mergeCell ref="AA121:AB121"/>
    <mergeCell ref="AC121:AE121"/>
    <mergeCell ref="AF121:AH121"/>
    <mergeCell ref="C122:D122"/>
    <mergeCell ref="E122:G122"/>
    <mergeCell ref="H122:J122"/>
    <mergeCell ref="K122:L122"/>
    <mergeCell ref="M122:N122"/>
    <mergeCell ref="O122:P122"/>
    <mergeCell ref="Q122:R122"/>
    <mergeCell ref="S122:T122"/>
    <mergeCell ref="U122:V122"/>
    <mergeCell ref="W122:X122"/>
    <mergeCell ref="Y122:Z122"/>
    <mergeCell ref="AA122:AB122"/>
    <mergeCell ref="AC122:AE122"/>
    <mergeCell ref="AF122:AH122"/>
    <mergeCell ref="C123:D123"/>
    <mergeCell ref="E123:G123"/>
    <mergeCell ref="H123:J123"/>
    <mergeCell ref="K123:L123"/>
    <mergeCell ref="M123:N123"/>
    <mergeCell ref="O123:P123"/>
    <mergeCell ref="Q123:R123"/>
    <mergeCell ref="S123:T123"/>
    <mergeCell ref="U123:V123"/>
    <mergeCell ref="W123:X123"/>
    <mergeCell ref="Y123:Z123"/>
    <mergeCell ref="AA123:AB123"/>
    <mergeCell ref="AC123:AE123"/>
    <mergeCell ref="AF123:AH123"/>
    <mergeCell ref="C124:D124"/>
    <mergeCell ref="E124:G124"/>
    <mergeCell ref="H124:J124"/>
    <mergeCell ref="K124:L124"/>
    <mergeCell ref="M124:N124"/>
    <mergeCell ref="O124:P124"/>
    <mergeCell ref="Q124:R124"/>
    <mergeCell ref="S124:T124"/>
    <mergeCell ref="U124:V124"/>
    <mergeCell ref="W124:X124"/>
    <mergeCell ref="Y124:Z124"/>
    <mergeCell ref="AA124:AB124"/>
    <mergeCell ref="AC124:AE124"/>
    <mergeCell ref="AF124:AH124"/>
    <mergeCell ref="C125:D125"/>
    <mergeCell ref="E125:G125"/>
    <mergeCell ref="H125:J125"/>
    <mergeCell ref="K125:L125"/>
    <mergeCell ref="M125:N125"/>
    <mergeCell ref="O125:P125"/>
    <mergeCell ref="Q125:R125"/>
    <mergeCell ref="S125:T125"/>
    <mergeCell ref="U125:V125"/>
    <mergeCell ref="W125:X125"/>
    <mergeCell ref="Y125:Z125"/>
    <mergeCell ref="AA125:AB125"/>
    <mergeCell ref="AC125:AE125"/>
    <mergeCell ref="AF125:AH125"/>
    <mergeCell ref="C126:D126"/>
    <mergeCell ref="E126:G126"/>
    <mergeCell ref="H126:J126"/>
    <mergeCell ref="K126:L126"/>
    <mergeCell ref="M126:N126"/>
    <mergeCell ref="O126:P126"/>
    <mergeCell ref="Q126:R126"/>
    <mergeCell ref="S126:T126"/>
    <mergeCell ref="U126:V126"/>
    <mergeCell ref="W126:X126"/>
    <mergeCell ref="Y126:Z126"/>
    <mergeCell ref="AA126:AB126"/>
    <mergeCell ref="AC126:AE126"/>
    <mergeCell ref="AF126:AH126"/>
    <mergeCell ref="C127:D127"/>
    <mergeCell ref="E127:G127"/>
    <mergeCell ref="H127:J127"/>
    <mergeCell ref="K127:L127"/>
    <mergeCell ref="M127:N127"/>
    <mergeCell ref="O127:P127"/>
    <mergeCell ref="Q127:R127"/>
    <mergeCell ref="S127:T127"/>
    <mergeCell ref="U127:V127"/>
    <mergeCell ref="W127:X127"/>
    <mergeCell ref="Y127:Z127"/>
    <mergeCell ref="AA127:AB127"/>
    <mergeCell ref="AC127:AE127"/>
    <mergeCell ref="AF127:AH127"/>
    <mergeCell ref="C128:D128"/>
    <mergeCell ref="E128:G128"/>
    <mergeCell ref="H128:J128"/>
    <mergeCell ref="K128:L128"/>
    <mergeCell ref="M128:N128"/>
    <mergeCell ref="O128:P128"/>
    <mergeCell ref="Q128:R128"/>
    <mergeCell ref="S128:T128"/>
    <mergeCell ref="U128:V128"/>
    <mergeCell ref="W128:X128"/>
    <mergeCell ref="Y128:Z128"/>
    <mergeCell ref="AA128:AB128"/>
    <mergeCell ref="AC128:AE128"/>
    <mergeCell ref="AF128:AH128"/>
    <mergeCell ref="E132:G132"/>
    <mergeCell ref="H132:K132"/>
    <mergeCell ref="M132:O132"/>
    <mergeCell ref="P132:AH132"/>
    <mergeCell ref="K134:L134"/>
    <mergeCell ref="M134:N134"/>
    <mergeCell ref="O134:P134"/>
    <mergeCell ref="AC134:AH134"/>
    <mergeCell ref="K135:L135"/>
    <mergeCell ref="M135:N135"/>
    <mergeCell ref="O135:P135"/>
    <mergeCell ref="AC135:AD135"/>
    <mergeCell ref="AG135:AH135"/>
    <mergeCell ref="C136:D136"/>
    <mergeCell ref="E136:G136"/>
    <mergeCell ref="H136:J136"/>
    <mergeCell ref="K136:L136"/>
    <mergeCell ref="M136:N136"/>
    <mergeCell ref="O136:P136"/>
    <mergeCell ref="Q136:R136"/>
    <mergeCell ref="AC136:AD136"/>
    <mergeCell ref="AG136:AH136"/>
    <mergeCell ref="C137:D137"/>
    <mergeCell ref="E137:G137"/>
    <mergeCell ref="H137:J137"/>
    <mergeCell ref="K137:L137"/>
    <mergeCell ref="M137:N137"/>
    <mergeCell ref="O137:P137"/>
    <mergeCell ref="Q137:R137"/>
    <mergeCell ref="AC137:AD137"/>
    <mergeCell ref="AG137:AH137"/>
    <mergeCell ref="C138:D138"/>
    <mergeCell ref="E138:G138"/>
    <mergeCell ref="H138:J138"/>
    <mergeCell ref="K138:L138"/>
    <mergeCell ref="M138:N138"/>
    <mergeCell ref="O138:P138"/>
    <mergeCell ref="Q138:R138"/>
    <mergeCell ref="AC138:AD138"/>
    <mergeCell ref="AG138:AH138"/>
    <mergeCell ref="C139:D139"/>
    <mergeCell ref="E139:G139"/>
    <mergeCell ref="H139:J139"/>
    <mergeCell ref="K139:L139"/>
    <mergeCell ref="M139:N139"/>
    <mergeCell ref="O139:P139"/>
    <mergeCell ref="Q139:R139"/>
    <mergeCell ref="AC139:AD139"/>
    <mergeCell ref="AG139:AH139"/>
    <mergeCell ref="C140:D140"/>
    <mergeCell ref="E140:G140"/>
    <mergeCell ref="H140:J140"/>
    <mergeCell ref="K140:L140"/>
    <mergeCell ref="M140:N140"/>
    <mergeCell ref="O140:P140"/>
    <mergeCell ref="Q140:R140"/>
    <mergeCell ref="AC140:AD140"/>
    <mergeCell ref="AG140:AH140"/>
    <mergeCell ref="C141:D141"/>
    <mergeCell ref="E141:G141"/>
    <mergeCell ref="H141:J141"/>
    <mergeCell ref="K141:L141"/>
    <mergeCell ref="M141:N141"/>
    <mergeCell ref="O141:P141"/>
    <mergeCell ref="Q141:R141"/>
    <mergeCell ref="AC141:AD141"/>
    <mergeCell ref="AG141:AH141"/>
    <mergeCell ref="C142:D142"/>
    <mergeCell ref="E142:G142"/>
    <mergeCell ref="H142:J142"/>
    <mergeCell ref="K142:L142"/>
    <mergeCell ref="M142:N142"/>
    <mergeCell ref="O142:P142"/>
    <mergeCell ref="Q142:R142"/>
    <mergeCell ref="AC142:AD142"/>
    <mergeCell ref="AG142:AH142"/>
    <mergeCell ref="C143:D143"/>
    <mergeCell ref="E143:G143"/>
    <mergeCell ref="H143:J143"/>
    <mergeCell ref="K143:L143"/>
    <mergeCell ref="M143:N143"/>
    <mergeCell ref="O143:P143"/>
    <mergeCell ref="Q143:R143"/>
    <mergeCell ref="AC143:AD143"/>
    <mergeCell ref="AG143:AH143"/>
    <mergeCell ref="C144:D144"/>
    <mergeCell ref="E144:G144"/>
    <mergeCell ref="H144:J144"/>
    <mergeCell ref="K144:L144"/>
    <mergeCell ref="M144:N144"/>
    <mergeCell ref="O144:P144"/>
    <mergeCell ref="Q144:R144"/>
    <mergeCell ref="AC144:AD144"/>
    <mergeCell ref="AG144:AH144"/>
    <mergeCell ref="C145:D145"/>
    <mergeCell ref="E145:G145"/>
    <mergeCell ref="H145:J145"/>
    <mergeCell ref="K145:L145"/>
    <mergeCell ref="M145:N145"/>
    <mergeCell ref="O145:P145"/>
    <mergeCell ref="Q145:R145"/>
    <mergeCell ref="AC145:AD145"/>
    <mergeCell ref="AG145:AH145"/>
    <mergeCell ref="C146:D146"/>
    <mergeCell ref="E146:G146"/>
    <mergeCell ref="H146:J146"/>
    <mergeCell ref="K146:L146"/>
    <mergeCell ref="M146:N146"/>
    <mergeCell ref="O146:P146"/>
    <mergeCell ref="Q146:R146"/>
    <mergeCell ref="AC146:AD146"/>
    <mergeCell ref="AG146:AH146"/>
    <mergeCell ref="C147:D147"/>
    <mergeCell ref="E147:G147"/>
    <mergeCell ref="H147:J147"/>
    <mergeCell ref="K147:L147"/>
    <mergeCell ref="M147:N147"/>
    <mergeCell ref="O147:P147"/>
    <mergeCell ref="Q147:R147"/>
    <mergeCell ref="AC147:AD147"/>
    <mergeCell ref="AG147:AH147"/>
    <mergeCell ref="C148:D148"/>
    <mergeCell ref="E148:G148"/>
    <mergeCell ref="H148:J148"/>
    <mergeCell ref="K148:L148"/>
    <mergeCell ref="M148:N148"/>
    <mergeCell ref="O148:P148"/>
    <mergeCell ref="Q148:R148"/>
    <mergeCell ref="AC148:AD148"/>
    <mergeCell ref="AG148:AH148"/>
    <mergeCell ref="C149:D149"/>
    <mergeCell ref="E149:G149"/>
    <mergeCell ref="H149:J149"/>
    <mergeCell ref="K149:L149"/>
    <mergeCell ref="M149:N149"/>
    <mergeCell ref="O149:P149"/>
    <mergeCell ref="Q149:R149"/>
    <mergeCell ref="AC149:AD149"/>
    <mergeCell ref="AG149:AH149"/>
    <mergeCell ref="C150:D150"/>
    <mergeCell ref="E150:G150"/>
    <mergeCell ref="H150:J150"/>
    <mergeCell ref="K150:L150"/>
    <mergeCell ref="M150:N150"/>
    <mergeCell ref="O150:P150"/>
    <mergeCell ref="Q150:R150"/>
    <mergeCell ref="AC150:AD150"/>
    <mergeCell ref="AG150:AH150"/>
    <mergeCell ref="C151:D151"/>
    <mergeCell ref="E151:G151"/>
    <mergeCell ref="H151:J151"/>
    <mergeCell ref="K151:L151"/>
    <mergeCell ref="M151:N151"/>
    <mergeCell ref="O151:P151"/>
    <mergeCell ref="Q151:R151"/>
    <mergeCell ref="AC151:AD151"/>
    <mergeCell ref="AG151:AH151"/>
    <mergeCell ref="C152:D152"/>
    <mergeCell ref="E152:G152"/>
    <mergeCell ref="H152:J152"/>
    <mergeCell ref="K152:L152"/>
    <mergeCell ref="M152:N152"/>
    <mergeCell ref="O152:P152"/>
    <mergeCell ref="Q152:R152"/>
    <mergeCell ref="AC152:AD152"/>
    <mergeCell ref="AG152:AH152"/>
    <mergeCell ref="C153:D153"/>
    <mergeCell ref="E153:G153"/>
    <mergeCell ref="H153:J153"/>
    <mergeCell ref="K153:L153"/>
    <mergeCell ref="M153:N153"/>
    <mergeCell ref="O153:P153"/>
    <mergeCell ref="Q153:R153"/>
    <mergeCell ref="AC153:AD153"/>
    <mergeCell ref="AG153:AH153"/>
    <mergeCell ref="C154:D154"/>
    <mergeCell ref="E154:G154"/>
    <mergeCell ref="H154:J154"/>
    <mergeCell ref="K154:L154"/>
    <mergeCell ref="M154:N154"/>
    <mergeCell ref="O154:P154"/>
    <mergeCell ref="Q154:R154"/>
    <mergeCell ref="AC154:AD154"/>
    <mergeCell ref="AG154:AH154"/>
    <mergeCell ref="C155:D155"/>
    <mergeCell ref="E155:G155"/>
    <mergeCell ref="H155:J155"/>
    <mergeCell ref="K155:L155"/>
    <mergeCell ref="M155:N155"/>
    <mergeCell ref="O155:P155"/>
    <mergeCell ref="Q155:R155"/>
    <mergeCell ref="AC155:AD155"/>
    <mergeCell ref="AG155:AH155"/>
    <mergeCell ref="C156:D156"/>
    <mergeCell ref="E156:G156"/>
    <mergeCell ref="H156:J156"/>
    <mergeCell ref="K156:L156"/>
    <mergeCell ref="M156:N156"/>
    <mergeCell ref="O156:P156"/>
    <mergeCell ref="Q156:R156"/>
    <mergeCell ref="AC156:AD156"/>
    <mergeCell ref="AG156:AH156"/>
    <mergeCell ref="C157:D157"/>
    <mergeCell ref="E157:G157"/>
    <mergeCell ref="H157:J157"/>
    <mergeCell ref="K157:L157"/>
    <mergeCell ref="M157:N157"/>
    <mergeCell ref="O157:P157"/>
    <mergeCell ref="Q157:R157"/>
    <mergeCell ref="AC157:AD157"/>
    <mergeCell ref="AG157:AH157"/>
    <mergeCell ref="C158:D158"/>
    <mergeCell ref="E158:G158"/>
    <mergeCell ref="H158:J158"/>
    <mergeCell ref="K158:L158"/>
    <mergeCell ref="M158:N158"/>
    <mergeCell ref="O158:P158"/>
    <mergeCell ref="Q158:R158"/>
    <mergeCell ref="AC158:AD158"/>
    <mergeCell ref="AG158:AH158"/>
    <mergeCell ref="C159:D159"/>
    <mergeCell ref="E159:G159"/>
    <mergeCell ref="H159:J159"/>
    <mergeCell ref="K159:L159"/>
    <mergeCell ref="M159:N159"/>
    <mergeCell ref="O159:P159"/>
    <mergeCell ref="Q159:R159"/>
    <mergeCell ref="AC159:AD159"/>
    <mergeCell ref="AG159:AH159"/>
    <mergeCell ref="C160:D160"/>
    <mergeCell ref="E160:G160"/>
    <mergeCell ref="H160:J160"/>
    <mergeCell ref="K160:L160"/>
    <mergeCell ref="M160:N160"/>
    <mergeCell ref="O160:P160"/>
    <mergeCell ref="Q160:R160"/>
    <mergeCell ref="AC160:AD160"/>
    <mergeCell ref="AG160:AH160"/>
    <mergeCell ref="C161:D161"/>
    <mergeCell ref="E161:G161"/>
    <mergeCell ref="H161:J161"/>
    <mergeCell ref="K161:L161"/>
    <mergeCell ref="M161:N161"/>
    <mergeCell ref="O161:P161"/>
    <mergeCell ref="Q161:R161"/>
    <mergeCell ref="AC161:AD161"/>
    <mergeCell ref="AG161:AH161"/>
    <mergeCell ref="C162:D162"/>
    <mergeCell ref="E162:G162"/>
    <mergeCell ref="H162:J162"/>
    <mergeCell ref="K162:L162"/>
    <mergeCell ref="M162:N162"/>
    <mergeCell ref="O162:P162"/>
    <mergeCell ref="Q162:R162"/>
    <mergeCell ref="AC162:AD162"/>
    <mergeCell ref="AG162:AH162"/>
    <mergeCell ref="C163:D163"/>
    <mergeCell ref="E163:G163"/>
    <mergeCell ref="H163:J163"/>
    <mergeCell ref="K163:L163"/>
    <mergeCell ref="M163:N163"/>
    <mergeCell ref="O163:P163"/>
    <mergeCell ref="Q163:R163"/>
    <mergeCell ref="AC163:AD163"/>
    <mergeCell ref="AG163:AH163"/>
    <mergeCell ref="C164:D164"/>
    <mergeCell ref="E164:G164"/>
    <mergeCell ref="H164:J164"/>
    <mergeCell ref="K164:L164"/>
    <mergeCell ref="M164:N164"/>
    <mergeCell ref="O164:P164"/>
    <mergeCell ref="Q164:R164"/>
    <mergeCell ref="AC164:AD164"/>
    <mergeCell ref="AG164:AH164"/>
    <mergeCell ref="C165:D165"/>
    <mergeCell ref="E165:G165"/>
    <mergeCell ref="H165:J165"/>
    <mergeCell ref="K165:L165"/>
    <mergeCell ref="M165:N165"/>
    <mergeCell ref="O165:P165"/>
    <mergeCell ref="Q165:R165"/>
    <mergeCell ref="AC165:AD165"/>
    <mergeCell ref="AG165:AH165"/>
    <mergeCell ref="C166:D166"/>
    <mergeCell ref="E166:G166"/>
    <mergeCell ref="H166:J166"/>
    <mergeCell ref="K166:L166"/>
    <mergeCell ref="M166:N166"/>
    <mergeCell ref="O166:P166"/>
    <mergeCell ref="Q166:R166"/>
    <mergeCell ref="AC166:AD166"/>
    <mergeCell ref="AG166:AH166"/>
    <mergeCell ref="C167:D167"/>
    <mergeCell ref="E167:G167"/>
    <mergeCell ref="H167:J167"/>
    <mergeCell ref="K167:L167"/>
    <mergeCell ref="M167:N167"/>
    <mergeCell ref="O167:P167"/>
    <mergeCell ref="Q167:R167"/>
    <mergeCell ref="AC167:AD167"/>
    <mergeCell ref="AG167:AH167"/>
    <mergeCell ref="C168:D168"/>
    <mergeCell ref="E168:G168"/>
    <mergeCell ref="H168:J168"/>
    <mergeCell ref="K168:L168"/>
    <mergeCell ref="M168:N168"/>
    <mergeCell ref="O168:P168"/>
    <mergeCell ref="Q168:R168"/>
    <mergeCell ref="AC168:AD168"/>
    <mergeCell ref="AG168:AH168"/>
    <mergeCell ref="C169:D169"/>
    <mergeCell ref="E169:G169"/>
    <mergeCell ref="H169:J169"/>
    <mergeCell ref="K169:L169"/>
    <mergeCell ref="M169:N169"/>
    <mergeCell ref="O169:P169"/>
    <mergeCell ref="Q169:R169"/>
    <mergeCell ref="AC169:AD169"/>
    <mergeCell ref="AG169:AH169"/>
    <mergeCell ref="C170:D170"/>
    <mergeCell ref="E170:G170"/>
    <mergeCell ref="H170:J170"/>
    <mergeCell ref="K170:L170"/>
    <mergeCell ref="M170:N170"/>
    <mergeCell ref="O170:P170"/>
    <mergeCell ref="Q170:R170"/>
    <mergeCell ref="AC170:AD170"/>
    <mergeCell ref="AG170:AH170"/>
    <mergeCell ref="C171:D171"/>
    <mergeCell ref="E171:G171"/>
    <mergeCell ref="H171:J171"/>
    <mergeCell ref="K171:L171"/>
    <mergeCell ref="M171:N171"/>
    <mergeCell ref="O171:P171"/>
    <mergeCell ref="Q171:R171"/>
    <mergeCell ref="AC171:AD171"/>
    <mergeCell ref="AG171:AH171"/>
    <mergeCell ref="C172:D172"/>
    <mergeCell ref="E172:G172"/>
    <mergeCell ref="H172:J172"/>
    <mergeCell ref="K172:L172"/>
    <mergeCell ref="M172:N172"/>
    <mergeCell ref="O172:P172"/>
    <mergeCell ref="Q172:R172"/>
    <mergeCell ref="AC172:AD172"/>
    <mergeCell ref="AG172:AH172"/>
    <mergeCell ref="C173:D173"/>
    <mergeCell ref="E173:G173"/>
    <mergeCell ref="H173:J173"/>
    <mergeCell ref="K173:L173"/>
    <mergeCell ref="M173:N173"/>
    <mergeCell ref="O173:P173"/>
    <mergeCell ref="Q173:R173"/>
    <mergeCell ref="AC173:AD173"/>
    <mergeCell ref="AG173:AH173"/>
    <mergeCell ref="C174:D174"/>
    <mergeCell ref="E174:G174"/>
    <mergeCell ref="H174:J174"/>
    <mergeCell ref="K174:L174"/>
    <mergeCell ref="M174:N174"/>
    <mergeCell ref="O174:P174"/>
    <mergeCell ref="Q174:R174"/>
    <mergeCell ref="AC174:AD174"/>
    <mergeCell ref="AG174:AH174"/>
    <mergeCell ref="C175:D175"/>
    <mergeCell ref="E175:G175"/>
    <mergeCell ref="H175:J175"/>
    <mergeCell ref="K175:L175"/>
    <mergeCell ref="M175:N175"/>
    <mergeCell ref="O175:P175"/>
    <mergeCell ref="Q175:R175"/>
    <mergeCell ref="AC175:AD175"/>
    <mergeCell ref="AG175:AH175"/>
    <mergeCell ref="Q9:R14"/>
    <mergeCell ref="S13:T14"/>
    <mergeCell ref="A16:AH17"/>
    <mergeCell ref="A20:D22"/>
    <mergeCell ref="E20:H22"/>
    <mergeCell ref="I20:J21"/>
    <mergeCell ref="K20:L21"/>
    <mergeCell ref="M20:N21"/>
    <mergeCell ref="O20:P22"/>
    <mergeCell ref="Q20:R22"/>
    <mergeCell ref="S20:T21"/>
    <mergeCell ref="U20:V22"/>
    <mergeCell ref="W20:X22"/>
    <mergeCell ref="Y20:AA22"/>
    <mergeCell ref="AB21:AD22"/>
    <mergeCell ref="A23:D25"/>
    <mergeCell ref="A26:D28"/>
    <mergeCell ref="A31:A33"/>
    <mergeCell ref="B31:B33"/>
    <mergeCell ref="C31:D33"/>
    <mergeCell ref="E31:G33"/>
    <mergeCell ref="H31:J33"/>
    <mergeCell ref="K31:L32"/>
    <mergeCell ref="M31:N32"/>
    <mergeCell ref="O31:P32"/>
    <mergeCell ref="Q31:R33"/>
    <mergeCell ref="S31:T33"/>
    <mergeCell ref="U31:V33"/>
    <mergeCell ref="W31:X33"/>
    <mergeCell ref="Y31:Z33"/>
    <mergeCell ref="AC31:AH32"/>
    <mergeCell ref="AA32:AB33"/>
    <mergeCell ref="A86:A88"/>
    <mergeCell ref="B86:B88"/>
    <mergeCell ref="C86:D88"/>
    <mergeCell ref="E86:G88"/>
    <mergeCell ref="H86:J88"/>
    <mergeCell ref="K86:L87"/>
    <mergeCell ref="M86:N87"/>
    <mergeCell ref="O86:P87"/>
    <mergeCell ref="Q86:R88"/>
    <mergeCell ref="S86:T88"/>
    <mergeCell ref="U86:V88"/>
    <mergeCell ref="W86:X88"/>
    <mergeCell ref="Y86:Z88"/>
    <mergeCell ref="AC86:AH87"/>
    <mergeCell ref="AA87:AB88"/>
    <mergeCell ref="A134:A135"/>
    <mergeCell ref="B134:B135"/>
    <mergeCell ref="C134:D135"/>
    <mergeCell ref="E134:G135"/>
    <mergeCell ref="H134:J135"/>
    <mergeCell ref="Q134:R135"/>
  </mergeCells>
  <phoneticPr fontId="2" type="Hiragana"/>
  <conditionalFormatting sqref="Q136:AB175 AF34 Q36:R73">
    <cfRule type="cellIs" dxfId="21" priority="23" operator="equal">
      <formula>0</formula>
    </cfRule>
  </conditionalFormatting>
  <conditionalFormatting sqref="AG136:AH175">
    <cfRule type="cellIs" dxfId="20" priority="35" operator="equal">
      <formula>0</formula>
    </cfRule>
  </conditionalFormatting>
  <conditionalFormatting sqref="S23:T29">
    <cfRule type="containsText" dxfId="19" priority="22" text="有">
      <formula>NOT(ISERROR(SEARCH("有",S23)))</formula>
    </cfRule>
  </conditionalFormatting>
  <conditionalFormatting sqref="AF35">
    <cfRule type="cellIs" dxfId="18" priority="21" operator="equal">
      <formula>0</formula>
    </cfRule>
  </conditionalFormatting>
  <conditionalFormatting sqref="AF36">
    <cfRule type="cellIs" dxfId="17" priority="20" operator="equal">
      <formula>0</formula>
    </cfRule>
  </conditionalFormatting>
  <conditionalFormatting sqref="AF37">
    <cfRule type="cellIs" dxfId="16" priority="19" operator="equal">
      <formula>0</formula>
    </cfRule>
  </conditionalFormatting>
  <conditionalFormatting sqref="AF38">
    <cfRule type="cellIs" dxfId="15" priority="18" operator="equal">
      <formula>0</formula>
    </cfRule>
  </conditionalFormatting>
  <conditionalFormatting sqref="AF39">
    <cfRule type="cellIs" dxfId="14" priority="17" operator="equal">
      <formula>0</formula>
    </cfRule>
  </conditionalFormatting>
  <conditionalFormatting sqref="AF40">
    <cfRule type="cellIs" dxfId="13" priority="16" operator="equal">
      <formula>0</formula>
    </cfRule>
  </conditionalFormatting>
  <conditionalFormatting sqref="AF41">
    <cfRule type="cellIs" dxfId="12" priority="15" operator="equal">
      <formula>0</formula>
    </cfRule>
  </conditionalFormatting>
  <conditionalFormatting sqref="AF42">
    <cfRule type="cellIs" dxfId="11" priority="14" operator="equal">
      <formula>0</formula>
    </cfRule>
  </conditionalFormatting>
  <conditionalFormatting sqref="AF43">
    <cfRule type="cellIs" dxfId="10" priority="13" operator="equal">
      <formula>0</formula>
    </cfRule>
  </conditionalFormatting>
  <conditionalFormatting sqref="AF44">
    <cfRule type="cellIs" dxfId="9" priority="12" operator="equal">
      <formula>0</formula>
    </cfRule>
  </conditionalFormatting>
  <conditionalFormatting sqref="AF45">
    <cfRule type="cellIs" dxfId="8" priority="11" operator="equal">
      <formula>0</formula>
    </cfRule>
  </conditionalFormatting>
  <conditionalFormatting sqref="AF46">
    <cfRule type="cellIs" dxfId="7" priority="10" operator="equal">
      <formula>0</formula>
    </cfRule>
  </conditionalFormatting>
  <conditionalFormatting sqref="AF47">
    <cfRule type="cellIs" dxfId="6" priority="9" operator="equal">
      <formula>0</formula>
    </cfRule>
  </conditionalFormatting>
  <conditionalFormatting sqref="AF48">
    <cfRule type="cellIs" dxfId="5" priority="8" operator="equal">
      <formula>0</formula>
    </cfRule>
  </conditionalFormatting>
  <conditionalFormatting sqref="AF49">
    <cfRule type="cellIs" dxfId="4" priority="7" operator="equal">
      <formula>0</formula>
    </cfRule>
  </conditionalFormatting>
  <conditionalFormatting sqref="AF50">
    <cfRule type="cellIs" dxfId="3" priority="6" operator="equal">
      <formula>0</formula>
    </cfRule>
  </conditionalFormatting>
  <conditionalFormatting sqref="AF51:AF73">
    <cfRule type="cellIs" dxfId="2" priority="5" operator="equal">
      <formula>0</formula>
    </cfRule>
  </conditionalFormatting>
  <conditionalFormatting sqref="Q89:R128">
    <cfRule type="cellIs" dxfId="1" priority="2" operator="equal">
      <formula>0</formula>
    </cfRule>
  </conditionalFormatting>
  <conditionalFormatting sqref="AF89:AF128">
    <cfRule type="cellIs" dxfId="0" priority="1" operator="equal">
      <formula>0</formula>
    </cfRule>
  </conditionalFormatting>
  <printOptions horizontalCentered="1"/>
  <pageMargins left="0.59055118110236227" right="0.59055118110236227" top="0.59055118110236227" bottom="0.39370078740157483" header="0.31496062992125984" footer="0.31496062992125984"/>
  <pageSetup paperSize="9" scale="6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BS42"/>
  <sheetViews>
    <sheetView view="pageBreakPreview" zoomScale="85" zoomScaleSheetLayoutView="85" workbookViewId="0">
      <selection activeCell="R6" sqref="R6"/>
    </sheetView>
  </sheetViews>
  <sheetFormatPr defaultColWidth="2.875" defaultRowHeight="18.75" customHeight="1"/>
  <cols>
    <col min="1" max="16384" width="2.875" style="473"/>
  </cols>
  <sheetData>
    <row r="1" spans="1:71" ht="18.75" customHeight="1">
      <c r="A1" s="474" t="s">
        <v>117</v>
      </c>
      <c r="B1" s="474"/>
      <c r="C1" s="474"/>
      <c r="D1" s="474"/>
      <c r="E1" s="517"/>
      <c r="F1" s="517"/>
      <c r="G1" s="517"/>
      <c r="H1" s="517"/>
      <c r="I1" s="517"/>
      <c r="J1" s="517"/>
      <c r="K1" s="517"/>
      <c r="L1" s="517"/>
      <c r="M1" s="517"/>
      <c r="N1" s="517"/>
      <c r="O1" s="517"/>
      <c r="P1" s="517"/>
      <c r="Q1" s="517"/>
      <c r="R1" s="517"/>
      <c r="S1" s="517"/>
      <c r="T1" s="517"/>
      <c r="U1" s="517"/>
      <c r="V1" s="517"/>
      <c r="W1" s="517"/>
      <c r="X1" s="517"/>
      <c r="Y1" s="517"/>
      <c r="Z1" s="517"/>
      <c r="AA1" s="517"/>
      <c r="AB1" s="517"/>
      <c r="AC1" s="517"/>
    </row>
    <row r="2" spans="1:71" ht="18.75" customHeight="1">
      <c r="A2" s="474" t="s">
        <v>118</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row>
    <row r="3" spans="1:71" ht="18.75" customHeight="1">
      <c r="A3" s="474"/>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row>
    <row r="4" spans="1:71" ht="18.75" customHeight="1">
      <c r="A4" s="474"/>
      <c r="B4" s="474"/>
      <c r="C4" s="474"/>
      <c r="D4" s="474"/>
      <c r="E4" s="474"/>
      <c r="F4" s="474"/>
      <c r="G4" s="474"/>
      <c r="H4" s="474"/>
      <c r="I4" s="474"/>
      <c r="J4" s="474"/>
      <c r="K4" s="474"/>
      <c r="L4" s="474"/>
      <c r="M4" s="474"/>
      <c r="N4" s="474"/>
      <c r="O4" s="474"/>
      <c r="P4" s="474"/>
      <c r="Q4" s="539"/>
      <c r="T4" s="507"/>
      <c r="U4" s="577" t="s">
        <v>155</v>
      </c>
      <c r="V4" s="577"/>
      <c r="W4" s="507"/>
      <c r="X4" s="584"/>
      <c r="Y4" s="584" t="s">
        <v>89</v>
      </c>
      <c r="AA4" s="584" t="s">
        <v>50</v>
      </c>
      <c r="AB4" s="507"/>
      <c r="AC4" s="584" t="s">
        <v>88</v>
      </c>
    </row>
    <row r="5" spans="1:71" ht="17.25"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row>
    <row r="6" spans="1:71" ht="18.75" customHeight="1">
      <c r="B6" s="493" t="str">
        <f>IF(入力フォーム!G5="","",入力フォーム!G5)</f>
        <v/>
      </c>
      <c r="C6" s="493"/>
      <c r="D6" s="493"/>
      <c r="E6" s="493"/>
      <c r="F6" s="493"/>
      <c r="G6" s="493"/>
      <c r="H6" s="493"/>
      <c r="I6" s="493"/>
      <c r="J6" s="493"/>
      <c r="K6" s="493"/>
    </row>
    <row r="7" spans="1:71" ht="18.75" customHeight="1">
      <c r="B7" s="494" t="str">
        <f>IF(入力フォーム!G6=0,"",入力フォーム!G6)</f>
        <v/>
      </c>
      <c r="C7" s="494"/>
      <c r="D7" s="494"/>
      <c r="E7" s="494"/>
      <c r="F7" s="494"/>
      <c r="G7" s="494"/>
      <c r="H7" s="494"/>
      <c r="I7" s="494"/>
      <c r="J7" s="494"/>
      <c r="K7" s="539" t="s">
        <v>87</v>
      </c>
      <c r="M7" s="539"/>
      <c r="N7" s="539"/>
      <c r="O7" s="539"/>
      <c r="P7" s="539"/>
      <c r="Q7" s="539"/>
    </row>
    <row r="8" spans="1:71" ht="18" customHeight="1">
      <c r="K8" s="507" t="s">
        <v>5</v>
      </c>
      <c r="L8" s="507"/>
      <c r="M8" s="507"/>
      <c r="N8" s="553" t="s">
        <v>30</v>
      </c>
      <c r="O8" s="553"/>
      <c r="P8" s="553"/>
      <c r="Q8" s="560" t="str">
        <f>IF(入力フォーム!G7="","",入力フォーム!G7)</f>
        <v/>
      </c>
      <c r="R8" s="560"/>
      <c r="S8" s="560"/>
      <c r="T8" s="560"/>
      <c r="U8" s="560"/>
      <c r="V8" s="560"/>
      <c r="W8" s="560"/>
      <c r="X8" s="560"/>
      <c r="Y8" s="560"/>
      <c r="Z8" s="560"/>
      <c r="AA8" s="560"/>
      <c r="AB8" s="560"/>
      <c r="AC8" s="560"/>
    </row>
    <row r="9" spans="1:71" ht="18" customHeight="1">
      <c r="K9" s="507"/>
      <c r="L9" s="507"/>
      <c r="M9" s="507"/>
      <c r="N9" s="553" t="s">
        <v>4</v>
      </c>
      <c r="O9" s="553"/>
      <c r="P9" s="553"/>
      <c r="Q9" s="560" t="str">
        <f>IF(入力フォーム!G8="","",入力フォーム!G8)</f>
        <v/>
      </c>
      <c r="R9" s="560"/>
      <c r="S9" s="560"/>
      <c r="T9" s="560"/>
      <c r="U9" s="560"/>
      <c r="V9" s="560"/>
      <c r="W9" s="560"/>
      <c r="X9" s="560"/>
      <c r="Y9" s="560"/>
      <c r="Z9" s="560"/>
      <c r="AA9" s="560"/>
      <c r="AB9" s="560"/>
      <c r="AC9" s="560"/>
    </row>
    <row r="10" spans="1:71" ht="18" customHeight="1">
      <c r="K10" s="507"/>
      <c r="L10" s="507"/>
      <c r="M10" s="507"/>
      <c r="N10" s="553" t="s">
        <v>116</v>
      </c>
      <c r="O10" s="553"/>
      <c r="P10" s="553"/>
      <c r="Q10" s="560" t="str">
        <f>IF(入力フォーム!G9="","",入力フォーム!G9)</f>
        <v/>
      </c>
      <c r="R10" s="560"/>
      <c r="S10" s="560"/>
      <c r="T10" s="560"/>
      <c r="U10" s="560"/>
      <c r="V10" s="560"/>
      <c r="W10" s="560"/>
      <c r="X10" s="560"/>
      <c r="Y10" s="560"/>
      <c r="Z10" s="560"/>
      <c r="AA10" s="560"/>
      <c r="AB10" s="560"/>
      <c r="AC10" s="560"/>
    </row>
    <row r="11" spans="1:71" ht="18" customHeight="1">
      <c r="K11" s="507"/>
      <c r="L11" s="507"/>
      <c r="M11" s="507"/>
      <c r="N11" s="553"/>
      <c r="O11" s="553"/>
      <c r="P11" s="553"/>
      <c r="Q11" s="560"/>
      <c r="R11" s="560"/>
      <c r="S11" s="560"/>
      <c r="T11" s="560"/>
      <c r="U11" s="560"/>
      <c r="V11" s="560"/>
      <c r="W11" s="560"/>
      <c r="X11" s="560"/>
      <c r="Y11" s="560"/>
      <c r="Z11" s="560"/>
      <c r="AA11" s="560"/>
      <c r="AB11" s="560"/>
      <c r="AC11" s="560"/>
      <c r="BO11" s="528"/>
      <c r="BP11" s="528"/>
      <c r="BQ11" s="528"/>
      <c r="BR11" s="528"/>
      <c r="BS11" s="528"/>
    </row>
    <row r="12" spans="1:71" ht="18" customHeight="1">
      <c r="K12" s="507"/>
      <c r="L12" s="507"/>
      <c r="M12" s="507"/>
      <c r="N12" s="554" t="s">
        <v>79</v>
      </c>
      <c r="O12" s="554"/>
      <c r="P12" s="554"/>
      <c r="Q12" s="493" t="str">
        <f>IF(入力フォーム!G10="","",入力フォーム!G10)</f>
        <v/>
      </c>
      <c r="R12" s="493"/>
      <c r="S12" s="493"/>
      <c r="T12" s="493"/>
      <c r="U12" s="493"/>
      <c r="V12" s="493" t="str">
        <f>IF(入力フォーム!G11="","",入力フォーム!G11)</f>
        <v/>
      </c>
      <c r="W12" s="493"/>
      <c r="X12" s="493"/>
      <c r="Y12" s="493"/>
      <c r="Z12" s="493"/>
      <c r="AA12" s="493"/>
      <c r="AB12" s="493"/>
      <c r="AC12" s="493"/>
      <c r="AL12" s="528"/>
      <c r="AM12" s="528"/>
      <c r="AN12" s="607"/>
      <c r="AO12" s="607"/>
      <c r="AP12" s="607"/>
      <c r="AQ12" s="607"/>
      <c r="AR12" s="607"/>
      <c r="AS12" s="607"/>
      <c r="AT12" s="607"/>
      <c r="AU12" s="607"/>
      <c r="AV12" s="607"/>
      <c r="AW12" s="607"/>
      <c r="AX12" s="607"/>
      <c r="AY12" s="607"/>
      <c r="AZ12" s="607"/>
      <c r="BA12" s="607"/>
      <c r="BB12" s="607"/>
      <c r="BC12" s="607"/>
      <c r="BD12" s="607"/>
      <c r="BE12" s="607"/>
      <c r="BF12" s="607"/>
      <c r="BG12" s="528"/>
      <c r="BH12" s="528"/>
      <c r="BI12" s="528"/>
      <c r="BJ12" s="528"/>
      <c r="BK12" s="528"/>
      <c r="BL12" s="528"/>
      <c r="BM12" s="528"/>
      <c r="BN12" s="528"/>
      <c r="BO12" s="528"/>
      <c r="BP12" s="528"/>
      <c r="BQ12" s="528"/>
      <c r="BR12" s="528"/>
    </row>
    <row r="13" spans="1:71" ht="18" customHeight="1">
      <c r="K13" s="507"/>
      <c r="L13" s="507"/>
      <c r="M13" s="507"/>
      <c r="N13" s="554"/>
      <c r="O13" s="554"/>
      <c r="P13" s="554"/>
      <c r="Q13" s="493"/>
      <c r="R13" s="493"/>
      <c r="S13" s="493"/>
      <c r="T13" s="493"/>
      <c r="U13" s="493"/>
      <c r="V13" s="493"/>
      <c r="W13" s="493"/>
      <c r="X13" s="493"/>
      <c r="Y13" s="493"/>
      <c r="Z13" s="493"/>
      <c r="AA13" s="493"/>
      <c r="AB13" s="493"/>
      <c r="AC13" s="493"/>
      <c r="AL13" s="528"/>
      <c r="AM13" s="528"/>
      <c r="AN13" s="607"/>
      <c r="AO13" s="607"/>
      <c r="AP13" s="607"/>
      <c r="AQ13" s="607"/>
      <c r="AR13" s="607"/>
      <c r="AS13" s="607"/>
      <c r="AT13" s="607"/>
      <c r="AU13" s="607"/>
      <c r="AV13" s="607"/>
      <c r="AW13" s="607"/>
      <c r="AX13" s="607"/>
      <c r="AY13" s="607"/>
      <c r="AZ13" s="607"/>
      <c r="BA13" s="607"/>
      <c r="BB13" s="607"/>
      <c r="BC13" s="607"/>
      <c r="BD13" s="607"/>
      <c r="BE13" s="607"/>
      <c r="BF13" s="607"/>
      <c r="BG13" s="528"/>
      <c r="BH13" s="528"/>
      <c r="BI13" s="528"/>
      <c r="BJ13" s="528"/>
      <c r="BK13" s="528"/>
      <c r="BL13" s="528"/>
      <c r="BM13" s="528"/>
      <c r="BN13" s="528"/>
      <c r="BO13" s="528"/>
      <c r="BP13" s="528"/>
      <c r="BQ13" s="528"/>
      <c r="BR13" s="528"/>
    </row>
    <row r="14" spans="1:71" ht="30" customHeight="1">
      <c r="K14" s="507"/>
      <c r="L14" s="507"/>
      <c r="M14" s="507"/>
      <c r="N14" s="553" t="s">
        <v>80</v>
      </c>
      <c r="O14" s="553"/>
      <c r="P14" s="553"/>
      <c r="Q14" s="560" t="s">
        <v>82</v>
      </c>
      <c r="R14" s="560"/>
      <c r="S14" s="560" t="str">
        <f>IF(入力フォーム!G12="","",入力フォーム!G12)</f>
        <v/>
      </c>
      <c r="T14" s="560"/>
      <c r="U14" s="560"/>
      <c r="V14" s="560"/>
      <c r="W14" s="560"/>
      <c r="X14" s="560"/>
      <c r="Y14" s="560"/>
      <c r="Z14" s="560"/>
      <c r="AA14" s="560"/>
      <c r="AB14" s="560"/>
      <c r="AC14" s="560"/>
      <c r="AL14" s="528"/>
      <c r="AM14" s="528"/>
      <c r="AN14" s="607"/>
      <c r="AO14" s="607"/>
      <c r="AP14" s="607"/>
      <c r="AQ14" s="607"/>
      <c r="AR14" s="607"/>
      <c r="AS14" s="607"/>
      <c r="AT14" s="607"/>
      <c r="AU14" s="607"/>
      <c r="AV14" s="607"/>
      <c r="AW14" s="607"/>
      <c r="AX14" s="607"/>
      <c r="AY14" s="607"/>
      <c r="AZ14" s="607"/>
      <c r="BA14" s="607"/>
      <c r="BB14" s="607"/>
      <c r="BC14" s="607"/>
      <c r="BD14" s="607"/>
      <c r="BE14" s="607"/>
      <c r="BF14" s="607"/>
      <c r="BG14" s="528"/>
      <c r="BH14" s="528"/>
      <c r="BI14" s="528"/>
      <c r="BJ14" s="528"/>
      <c r="BK14" s="528"/>
      <c r="BL14" s="528"/>
      <c r="BM14" s="528"/>
      <c r="BN14" s="528"/>
      <c r="BO14" s="528"/>
      <c r="BP14" s="528"/>
      <c r="BQ14" s="528"/>
      <c r="BR14" s="528"/>
    </row>
    <row r="15" spans="1:71" ht="24" customHeight="1">
      <c r="K15" s="507"/>
      <c r="L15" s="507"/>
      <c r="M15" s="507"/>
      <c r="N15" s="553"/>
      <c r="O15" s="553"/>
      <c r="P15" s="553"/>
      <c r="Q15" s="560" t="s">
        <v>83</v>
      </c>
      <c r="R15" s="560"/>
      <c r="S15" s="560" t="str">
        <f>IF(入力フォーム!G13="","",入力フォーム!G13)</f>
        <v/>
      </c>
      <c r="T15" s="560"/>
      <c r="U15" s="560"/>
      <c r="V15" s="560"/>
      <c r="W15" s="560"/>
      <c r="X15" s="560"/>
      <c r="Y15" s="560"/>
      <c r="Z15" s="560"/>
      <c r="AA15" s="560"/>
      <c r="AB15" s="560"/>
      <c r="AC15" s="560"/>
      <c r="AL15" s="528"/>
      <c r="AM15" s="528"/>
      <c r="AN15" s="528"/>
      <c r="AO15" s="528"/>
      <c r="AP15" s="528"/>
      <c r="AQ15" s="528"/>
      <c r="AR15" s="528"/>
      <c r="AS15" s="528"/>
      <c r="AT15" s="528"/>
      <c r="AU15" s="528"/>
      <c r="AV15" s="528"/>
      <c r="AW15" s="528"/>
      <c r="AX15" s="528"/>
      <c r="AY15" s="528"/>
      <c r="AZ15" s="528"/>
      <c r="BA15" s="528"/>
      <c r="BB15" s="528"/>
      <c r="BC15" s="528"/>
      <c r="BD15" s="528"/>
      <c r="BE15" s="528"/>
      <c r="BF15" s="528"/>
      <c r="BG15" s="528"/>
      <c r="BH15" s="528"/>
      <c r="BI15" s="528"/>
      <c r="BJ15" s="528"/>
      <c r="BK15" s="528"/>
      <c r="BL15" s="528"/>
      <c r="BM15" s="528"/>
      <c r="BN15" s="528"/>
      <c r="BO15" s="528"/>
      <c r="BP15" s="528"/>
      <c r="BQ15" s="528"/>
      <c r="BR15" s="528"/>
      <c r="BS15" s="528"/>
    </row>
    <row r="16" spans="1:71" ht="18.75" customHeight="1">
      <c r="A16" s="473" t="s">
        <v>68</v>
      </c>
      <c r="P16" s="528"/>
    </row>
    <row r="17" spans="1:49" ht="18.75" customHeight="1">
      <c r="A17" s="476" t="s">
        <v>151</v>
      </c>
      <c r="B17" s="495"/>
      <c r="C17" s="495"/>
      <c r="D17" s="495"/>
      <c r="E17" s="495"/>
      <c r="F17" s="518"/>
      <c r="G17" s="520">
        <f>SUM(R23:V26)</f>
        <v>0</v>
      </c>
      <c r="H17" s="529"/>
      <c r="I17" s="529"/>
      <c r="J17" s="529"/>
      <c r="K17" s="529"/>
      <c r="L17" s="529"/>
      <c r="M17" s="529"/>
      <c r="N17" s="555" t="s">
        <v>81</v>
      </c>
      <c r="O17" s="557"/>
      <c r="P17" s="559"/>
    </row>
    <row r="18" spans="1:49" ht="18.75" customHeight="1">
      <c r="A18" s="477"/>
      <c r="B18" s="496"/>
      <c r="C18" s="496"/>
      <c r="D18" s="496"/>
      <c r="E18" s="496"/>
      <c r="F18" s="519"/>
      <c r="G18" s="521"/>
      <c r="H18" s="530"/>
      <c r="I18" s="530"/>
      <c r="J18" s="530"/>
      <c r="K18" s="530"/>
      <c r="L18" s="530"/>
      <c r="M18" s="530"/>
      <c r="N18" s="556"/>
      <c r="O18" s="558"/>
      <c r="P18" s="559"/>
    </row>
    <row r="19" spans="1:49" ht="13.5" customHeight="1">
      <c r="P19" s="528"/>
    </row>
    <row r="20" spans="1:49" ht="18.75" customHeight="1">
      <c r="A20" s="476" t="s">
        <v>180</v>
      </c>
      <c r="B20" s="495"/>
      <c r="C20" s="495"/>
      <c r="D20" s="495"/>
      <c r="E20" s="495"/>
      <c r="F20" s="495"/>
      <c r="G20" s="495"/>
      <c r="H20" s="495"/>
      <c r="I20" s="495"/>
      <c r="J20" s="518"/>
      <c r="K20" s="540" t="s">
        <v>196</v>
      </c>
      <c r="L20" s="547"/>
      <c r="M20" s="547"/>
      <c r="N20" s="547"/>
      <c r="O20" s="547"/>
      <c r="P20" s="547"/>
      <c r="Q20" s="561"/>
      <c r="R20" s="540" t="s">
        <v>239</v>
      </c>
      <c r="S20" s="547"/>
      <c r="T20" s="547"/>
      <c r="U20" s="547"/>
      <c r="V20" s="547"/>
      <c r="W20" s="547"/>
      <c r="X20" s="547"/>
      <c r="Y20" s="547"/>
      <c r="Z20" s="547"/>
      <c r="AA20" s="547"/>
      <c r="AB20" s="547"/>
      <c r="AC20" s="592"/>
    </row>
    <row r="21" spans="1:49" ht="18.75" customHeight="1">
      <c r="A21" s="478"/>
      <c r="B21" s="497"/>
      <c r="C21" s="497"/>
      <c r="D21" s="497"/>
      <c r="E21" s="497"/>
      <c r="F21" s="497"/>
      <c r="G21" s="497"/>
      <c r="H21" s="497"/>
      <c r="I21" s="497"/>
      <c r="J21" s="534"/>
      <c r="K21" s="541"/>
      <c r="L21" s="548"/>
      <c r="M21" s="548"/>
      <c r="N21" s="548"/>
      <c r="O21" s="548"/>
      <c r="P21" s="548"/>
      <c r="Q21" s="562"/>
      <c r="R21" s="567"/>
      <c r="S21" s="572"/>
      <c r="T21" s="572"/>
      <c r="U21" s="572"/>
      <c r="V21" s="572"/>
      <c r="W21" s="572"/>
      <c r="X21" s="585" t="s">
        <v>23</v>
      </c>
      <c r="Y21" s="589"/>
      <c r="Z21" s="589"/>
      <c r="AA21" s="589"/>
      <c r="AB21" s="589"/>
      <c r="AC21" s="593"/>
    </row>
    <row r="22" spans="1:49" ht="18.75" customHeight="1">
      <c r="A22" s="479"/>
      <c r="B22" s="498"/>
      <c r="C22" s="498"/>
      <c r="D22" s="498"/>
      <c r="E22" s="498"/>
      <c r="F22" s="498"/>
      <c r="G22" s="498"/>
      <c r="H22" s="498"/>
      <c r="I22" s="498"/>
      <c r="J22" s="535"/>
      <c r="K22" s="542"/>
      <c r="L22" s="549"/>
      <c r="M22" s="549"/>
      <c r="N22" s="549"/>
      <c r="O22" s="549"/>
      <c r="P22" s="549"/>
      <c r="Q22" s="563"/>
      <c r="R22" s="542"/>
      <c r="S22" s="549"/>
      <c r="T22" s="549"/>
      <c r="U22" s="549"/>
      <c r="V22" s="549"/>
      <c r="W22" s="549"/>
      <c r="X22" s="586"/>
      <c r="Y22" s="590"/>
      <c r="Z22" s="590"/>
      <c r="AA22" s="590"/>
      <c r="AB22" s="590"/>
      <c r="AC22" s="594"/>
    </row>
    <row r="23" spans="1:49" ht="18.75" customHeight="1">
      <c r="A23" s="480" t="s">
        <v>163</v>
      </c>
      <c r="B23" s="499"/>
      <c r="C23" s="499"/>
      <c r="D23" s="499"/>
      <c r="E23" s="499"/>
      <c r="F23" s="499"/>
      <c r="G23" s="499"/>
      <c r="H23" s="499"/>
      <c r="I23" s="499"/>
      <c r="J23" s="536"/>
      <c r="K23" s="543" t="str">
        <f>実績報告書!E23</f>
        <v/>
      </c>
      <c r="L23" s="202"/>
      <c r="M23" s="202"/>
      <c r="N23" s="202"/>
      <c r="O23" s="202"/>
      <c r="P23" s="202"/>
      <c r="Q23" s="564"/>
      <c r="R23" s="568" t="str">
        <f>IF(K23="","",実績報告書!Y23)</f>
        <v/>
      </c>
      <c r="S23" s="573"/>
      <c r="T23" s="573"/>
      <c r="U23" s="573"/>
      <c r="V23" s="573"/>
      <c r="W23" s="580" t="s">
        <v>81</v>
      </c>
      <c r="X23" s="587" t="str">
        <f>IF(K23="","",実績報告書!AB23)</f>
        <v/>
      </c>
      <c r="Y23" s="591"/>
      <c r="Z23" s="591"/>
      <c r="AA23" s="591"/>
      <c r="AB23" s="591"/>
      <c r="AC23" s="595" t="s">
        <v>81</v>
      </c>
      <c r="AT23" s="607"/>
      <c r="AU23" s="607"/>
      <c r="AV23" s="607"/>
      <c r="AW23" s="607"/>
    </row>
    <row r="24" spans="1:49" ht="18.75" customHeight="1">
      <c r="A24" s="481"/>
      <c r="B24" s="500"/>
      <c r="C24" s="500"/>
      <c r="D24" s="500"/>
      <c r="E24" s="500"/>
      <c r="F24" s="500"/>
      <c r="G24" s="500"/>
      <c r="H24" s="500"/>
      <c r="I24" s="500"/>
      <c r="J24" s="537"/>
      <c r="K24" s="544"/>
      <c r="L24" s="550"/>
      <c r="M24" s="550"/>
      <c r="N24" s="550"/>
      <c r="O24" s="550"/>
      <c r="P24" s="550"/>
      <c r="Q24" s="565"/>
      <c r="R24" s="569"/>
      <c r="S24" s="574"/>
      <c r="T24" s="574"/>
      <c r="U24" s="574"/>
      <c r="V24" s="574"/>
      <c r="W24" s="581"/>
      <c r="X24" s="588"/>
      <c r="Y24" s="1"/>
      <c r="Z24" s="1"/>
      <c r="AA24" s="1"/>
      <c r="AB24" s="1"/>
      <c r="AC24" s="596"/>
      <c r="AT24" s="607"/>
      <c r="AU24" s="607"/>
      <c r="AV24" s="607"/>
      <c r="AW24" s="607"/>
    </row>
    <row r="25" spans="1:49" ht="33" customHeight="1">
      <c r="A25" s="481"/>
      <c r="B25" s="500"/>
      <c r="C25" s="500"/>
      <c r="D25" s="500"/>
      <c r="E25" s="500"/>
      <c r="F25" s="500"/>
      <c r="G25" s="500"/>
      <c r="H25" s="500"/>
      <c r="I25" s="500"/>
      <c r="J25" s="537"/>
      <c r="K25" s="545" t="str">
        <f>実績報告書!E24</f>
        <v/>
      </c>
      <c r="L25" s="551"/>
      <c r="M25" s="551"/>
      <c r="N25" s="551"/>
      <c r="O25" s="551"/>
      <c r="P25" s="551"/>
      <c r="Q25" s="73"/>
      <c r="R25" s="570" t="str">
        <f>IF(K25="","",実績報告書!Y24)</f>
        <v/>
      </c>
      <c r="S25" s="575"/>
      <c r="T25" s="575"/>
      <c r="U25" s="575"/>
      <c r="V25" s="575"/>
      <c r="W25" s="582" t="s">
        <v>81</v>
      </c>
      <c r="X25" s="570" t="str">
        <f>IF(K25="","",実績報告書!AB24)</f>
        <v/>
      </c>
      <c r="Y25" s="575"/>
      <c r="Z25" s="575"/>
      <c r="AA25" s="575"/>
      <c r="AB25" s="575"/>
      <c r="AC25" s="597" t="s">
        <v>81</v>
      </c>
    </row>
    <row r="26" spans="1:49" ht="33" customHeight="1">
      <c r="A26" s="482"/>
      <c r="B26" s="501"/>
      <c r="C26" s="501"/>
      <c r="D26" s="501"/>
      <c r="E26" s="501"/>
      <c r="F26" s="501"/>
      <c r="G26" s="501"/>
      <c r="H26" s="501"/>
      <c r="I26" s="501"/>
      <c r="J26" s="538"/>
      <c r="K26" s="546" t="str">
        <f>実績報告書!E25</f>
        <v/>
      </c>
      <c r="L26" s="552"/>
      <c r="M26" s="552"/>
      <c r="N26" s="552"/>
      <c r="O26" s="552"/>
      <c r="P26" s="552"/>
      <c r="Q26" s="566"/>
      <c r="R26" s="571" t="str">
        <f>IF(K26="","",実績報告書!Y25)</f>
        <v/>
      </c>
      <c r="S26" s="576"/>
      <c r="T26" s="576"/>
      <c r="U26" s="576"/>
      <c r="V26" s="576"/>
      <c r="W26" s="583" t="s">
        <v>81</v>
      </c>
      <c r="X26" s="571" t="str">
        <f>IF(K26="","",実績報告書!AB25)</f>
        <v/>
      </c>
      <c r="Y26" s="576"/>
      <c r="Z26" s="576"/>
      <c r="AA26" s="576"/>
      <c r="AB26" s="576"/>
      <c r="AC26" s="598" t="s">
        <v>81</v>
      </c>
    </row>
    <row r="27" spans="1:49" ht="8.25" customHeight="1">
      <c r="A27" s="483"/>
      <c r="B27" s="483"/>
      <c r="C27" s="483"/>
      <c r="D27" s="483"/>
      <c r="E27" s="483"/>
      <c r="F27" s="483"/>
      <c r="G27" s="483"/>
      <c r="H27" s="483"/>
      <c r="I27" s="483"/>
      <c r="J27" s="483"/>
      <c r="K27" s="483"/>
      <c r="L27" s="483"/>
      <c r="M27" s="483"/>
      <c r="N27" s="483"/>
      <c r="O27" s="483"/>
      <c r="P27" s="483"/>
      <c r="Q27" s="483"/>
      <c r="R27" s="483"/>
      <c r="S27" s="483"/>
      <c r="T27" s="483"/>
      <c r="U27" s="578"/>
      <c r="V27" s="578"/>
      <c r="W27" s="578"/>
      <c r="X27" s="578"/>
      <c r="Y27" s="578"/>
      <c r="Z27" s="578"/>
      <c r="AA27" s="578"/>
      <c r="AB27" s="578"/>
      <c r="AC27" s="578"/>
    </row>
    <row r="28" spans="1:49" ht="12.75" customHeight="1">
      <c r="A28" s="484" t="s">
        <v>70</v>
      </c>
      <c r="B28" s="484"/>
      <c r="C28" s="484"/>
      <c r="D28" s="512"/>
      <c r="E28" s="512"/>
      <c r="F28" s="512"/>
      <c r="G28" s="512"/>
      <c r="H28" s="512"/>
      <c r="I28" s="512"/>
      <c r="J28" s="512"/>
      <c r="K28" s="512"/>
      <c r="L28" s="527"/>
      <c r="M28" s="527"/>
      <c r="N28" s="527"/>
      <c r="O28" s="527"/>
      <c r="P28" s="527"/>
      <c r="Q28" s="527"/>
      <c r="R28" s="507"/>
      <c r="S28" s="507"/>
      <c r="T28" s="507"/>
      <c r="U28" s="579"/>
      <c r="V28" s="579"/>
      <c r="W28" s="579"/>
      <c r="X28" s="579"/>
      <c r="Y28" s="579"/>
      <c r="Z28" s="579"/>
      <c r="AA28" s="579"/>
      <c r="AB28" s="579"/>
      <c r="AC28" s="579"/>
    </row>
    <row r="29" spans="1:49" ht="16.5" customHeight="1">
      <c r="A29" s="485" t="s">
        <v>71</v>
      </c>
      <c r="B29" s="502"/>
      <c r="C29" s="509" t="s">
        <v>72</v>
      </c>
      <c r="D29" s="513"/>
      <c r="E29" s="513"/>
      <c r="F29" s="513"/>
      <c r="G29" s="522" t="str">
        <f>IF(入力フォーム!G18="","",入力フォーム!G18&amp;"　"&amp;入力フォーム!G19)</f>
        <v/>
      </c>
      <c r="H29" s="522"/>
      <c r="I29" s="522"/>
      <c r="J29" s="522"/>
      <c r="K29" s="522"/>
      <c r="L29" s="522"/>
      <c r="M29" s="522"/>
      <c r="N29" s="522"/>
      <c r="O29" s="522"/>
      <c r="P29" s="522"/>
      <c r="Q29" s="522"/>
      <c r="R29" s="522"/>
      <c r="S29" s="522"/>
      <c r="T29" s="522"/>
      <c r="U29" s="522"/>
      <c r="V29" s="522"/>
      <c r="W29" s="522"/>
      <c r="X29" s="522"/>
      <c r="Y29" s="522"/>
      <c r="Z29" s="522"/>
      <c r="AA29" s="522"/>
      <c r="AB29" s="522"/>
      <c r="AC29" s="599"/>
    </row>
    <row r="30" spans="1:49" ht="16.5" customHeight="1">
      <c r="A30" s="486"/>
      <c r="B30" s="503"/>
      <c r="C30" s="74"/>
      <c r="D30" s="514"/>
      <c r="E30" s="514"/>
      <c r="F30" s="514"/>
      <c r="G30" s="523"/>
      <c r="H30" s="523"/>
      <c r="I30" s="523"/>
      <c r="J30" s="523"/>
      <c r="K30" s="523"/>
      <c r="L30" s="523"/>
      <c r="M30" s="523"/>
      <c r="N30" s="523"/>
      <c r="O30" s="523"/>
      <c r="P30" s="523"/>
      <c r="Q30" s="523"/>
      <c r="R30" s="523"/>
      <c r="S30" s="523"/>
      <c r="T30" s="523"/>
      <c r="U30" s="523"/>
      <c r="V30" s="523"/>
      <c r="W30" s="523"/>
      <c r="X30" s="523"/>
      <c r="Y30" s="523"/>
      <c r="Z30" s="523"/>
      <c r="AA30" s="523"/>
      <c r="AB30" s="523"/>
      <c r="AC30" s="600"/>
    </row>
    <row r="31" spans="1:49" ht="33.75" customHeight="1">
      <c r="A31" s="486"/>
      <c r="B31" s="503"/>
      <c r="C31" s="510" t="s">
        <v>73</v>
      </c>
      <c r="D31" s="515"/>
      <c r="E31" s="515"/>
      <c r="F31" s="515"/>
      <c r="G31" s="524" t="str">
        <f>IF(入力フォーム!G20="","",入力フォーム!G20)</f>
        <v/>
      </c>
      <c r="H31" s="524"/>
      <c r="I31" s="524"/>
      <c r="J31" s="524"/>
      <c r="K31" s="524"/>
      <c r="L31" s="524"/>
      <c r="M31" s="514" t="s">
        <v>78</v>
      </c>
      <c r="N31" s="514"/>
      <c r="O31" s="514"/>
      <c r="P31" s="514"/>
      <c r="Q31" s="523" t="str">
        <f>IF(入力フォーム!G21="","",入力フォーム!G21)</f>
        <v/>
      </c>
      <c r="R31" s="523"/>
      <c r="S31" s="523"/>
      <c r="T31" s="523"/>
      <c r="U31" s="523"/>
      <c r="V31" s="523"/>
      <c r="W31" s="523"/>
      <c r="X31" s="523"/>
      <c r="Y31" s="523"/>
      <c r="Z31" s="523"/>
      <c r="AA31" s="523"/>
      <c r="AB31" s="523"/>
      <c r="AC31" s="600"/>
    </row>
    <row r="32" spans="1:49" ht="12" customHeight="1">
      <c r="A32" s="486"/>
      <c r="B32" s="503"/>
      <c r="C32" s="510" t="s">
        <v>74</v>
      </c>
      <c r="D32" s="515"/>
      <c r="E32" s="515"/>
      <c r="F32" s="515"/>
      <c r="G32" s="515" t="s">
        <v>76</v>
      </c>
      <c r="H32" s="515"/>
      <c r="I32" s="523" t="str">
        <f>IF(入力フォーム!G22="","",入力フォーム!G22)</f>
        <v/>
      </c>
      <c r="J32" s="523"/>
      <c r="K32" s="523"/>
      <c r="L32" s="523"/>
      <c r="M32" s="523"/>
      <c r="N32" s="523"/>
      <c r="O32" s="523"/>
      <c r="P32" s="523"/>
      <c r="Q32" s="523"/>
      <c r="R32" s="523"/>
      <c r="S32" s="523"/>
      <c r="T32" s="523"/>
      <c r="U32" s="523"/>
      <c r="V32" s="523"/>
      <c r="W32" s="523"/>
      <c r="X32" s="523"/>
      <c r="Y32" s="523"/>
      <c r="Z32" s="523"/>
      <c r="AA32" s="523"/>
      <c r="AB32" s="523"/>
      <c r="AC32" s="600"/>
    </row>
    <row r="33" spans="1:29" ht="12" customHeight="1">
      <c r="A33" s="486"/>
      <c r="B33" s="503"/>
      <c r="C33" s="510"/>
      <c r="D33" s="515"/>
      <c r="E33" s="515"/>
      <c r="F33" s="515"/>
      <c r="G33" s="525"/>
      <c r="H33" s="525"/>
      <c r="I33" s="531"/>
      <c r="J33" s="531"/>
      <c r="K33" s="531"/>
      <c r="L33" s="531"/>
      <c r="M33" s="531"/>
      <c r="N33" s="531"/>
      <c r="O33" s="531"/>
      <c r="P33" s="531"/>
      <c r="Q33" s="531"/>
      <c r="R33" s="531"/>
      <c r="S33" s="531"/>
      <c r="T33" s="531"/>
      <c r="U33" s="531"/>
      <c r="V33" s="531"/>
      <c r="W33" s="531"/>
      <c r="X33" s="531"/>
      <c r="Y33" s="531"/>
      <c r="Z33" s="531"/>
      <c r="AA33" s="531"/>
      <c r="AB33" s="531"/>
      <c r="AC33" s="601"/>
    </row>
    <row r="34" spans="1:29" ht="15" customHeight="1">
      <c r="A34" s="486"/>
      <c r="B34" s="503"/>
      <c r="C34" s="510"/>
      <c r="D34" s="515"/>
      <c r="E34" s="515"/>
      <c r="F34" s="515"/>
      <c r="G34" s="526" t="s">
        <v>77</v>
      </c>
      <c r="H34" s="526"/>
      <c r="I34" s="532" t="str">
        <f>IF(入力フォーム!G23="","",入力フォーム!G23)</f>
        <v/>
      </c>
      <c r="J34" s="532"/>
      <c r="K34" s="532"/>
      <c r="L34" s="532"/>
      <c r="M34" s="532"/>
      <c r="N34" s="532"/>
      <c r="O34" s="532"/>
      <c r="P34" s="532"/>
      <c r="Q34" s="532"/>
      <c r="R34" s="532"/>
      <c r="S34" s="532"/>
      <c r="T34" s="532"/>
      <c r="U34" s="532"/>
      <c r="V34" s="532"/>
      <c r="W34" s="532"/>
      <c r="X34" s="532"/>
      <c r="Y34" s="532"/>
      <c r="Z34" s="532"/>
      <c r="AA34" s="532"/>
      <c r="AB34" s="532"/>
      <c r="AC34" s="602"/>
    </row>
    <row r="35" spans="1:29" ht="15" customHeight="1">
      <c r="A35" s="487"/>
      <c r="B35" s="504"/>
      <c r="C35" s="511"/>
      <c r="D35" s="516"/>
      <c r="E35" s="516"/>
      <c r="F35" s="516"/>
      <c r="G35" s="516"/>
      <c r="H35" s="516"/>
      <c r="I35" s="533"/>
      <c r="J35" s="533"/>
      <c r="K35" s="533"/>
      <c r="L35" s="533"/>
      <c r="M35" s="533"/>
      <c r="N35" s="533"/>
      <c r="O35" s="533"/>
      <c r="P35" s="533"/>
      <c r="Q35" s="533"/>
      <c r="R35" s="533"/>
      <c r="S35" s="533"/>
      <c r="T35" s="533"/>
      <c r="U35" s="533"/>
      <c r="V35" s="533"/>
      <c r="W35" s="533"/>
      <c r="X35" s="533"/>
      <c r="Y35" s="533"/>
      <c r="Z35" s="533"/>
      <c r="AA35" s="533"/>
      <c r="AB35" s="533"/>
      <c r="AC35" s="603"/>
    </row>
    <row r="36" spans="1:29" ht="18.75" customHeight="1">
      <c r="A36" s="488"/>
      <c r="B36" s="505"/>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row>
    <row r="37" spans="1:29" ht="22.5" customHeight="1">
      <c r="A37" s="489" t="s">
        <v>17</v>
      </c>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604"/>
    </row>
    <row r="38" spans="1:29" ht="3.75" customHeight="1">
      <c r="A38" s="490"/>
      <c r="AC38" s="605"/>
    </row>
    <row r="39" spans="1:29" ht="33.75" customHeight="1">
      <c r="A39" s="491" t="s">
        <v>19</v>
      </c>
      <c r="B39" s="507" t="s">
        <v>36</v>
      </c>
      <c r="C39" s="507"/>
      <c r="D39" s="507"/>
      <c r="E39" s="507"/>
      <c r="F39" s="507"/>
      <c r="G39" s="527" t="str">
        <f>IF(入力フォーム!G14="","",入力フォーム!G14)</f>
        <v/>
      </c>
      <c r="H39" s="527"/>
      <c r="I39" s="527"/>
      <c r="J39" s="527"/>
      <c r="K39" s="527"/>
      <c r="L39" s="527"/>
      <c r="M39" s="527"/>
      <c r="N39" s="527"/>
      <c r="O39" s="507" t="s">
        <v>21</v>
      </c>
      <c r="P39" s="507"/>
      <c r="Q39" s="507"/>
      <c r="R39" s="507"/>
      <c r="S39" s="528" t="str">
        <f>IF(入力フォーム!G15="","",入力フォーム!G15)</f>
        <v/>
      </c>
      <c r="T39" s="528"/>
      <c r="U39" s="528"/>
      <c r="V39" s="528"/>
      <c r="W39" s="528"/>
      <c r="X39" s="528"/>
      <c r="Y39" s="528"/>
      <c r="Z39" s="528"/>
      <c r="AA39" s="528"/>
      <c r="AB39" s="528"/>
      <c r="AC39" s="605"/>
    </row>
    <row r="40" spans="1:29" ht="3.75" customHeight="1">
      <c r="A40" s="491"/>
      <c r="B40" s="507"/>
      <c r="C40" s="507"/>
      <c r="D40" s="507"/>
      <c r="G40" s="528"/>
      <c r="H40" s="528"/>
      <c r="I40" s="528"/>
      <c r="J40" s="528"/>
      <c r="K40" s="528"/>
      <c r="L40" s="528"/>
      <c r="O40" s="528"/>
      <c r="P40" s="507"/>
      <c r="Q40" s="507"/>
      <c r="U40" s="528"/>
      <c r="V40" s="528"/>
      <c r="W40" s="528"/>
      <c r="X40" s="528"/>
      <c r="Y40" s="528"/>
      <c r="Z40" s="528"/>
      <c r="AA40" s="528"/>
      <c r="AB40" s="528"/>
      <c r="AC40" s="605"/>
    </row>
    <row r="41" spans="1:29" ht="33.75" customHeight="1">
      <c r="A41" s="491" t="s">
        <v>19</v>
      </c>
      <c r="B41" s="507" t="s">
        <v>37</v>
      </c>
      <c r="C41" s="507"/>
      <c r="D41" s="507"/>
      <c r="E41" s="507"/>
      <c r="F41" s="507"/>
      <c r="G41" s="527" t="str">
        <f>IF(入力フォーム!G16="","",入力フォーム!G16)</f>
        <v/>
      </c>
      <c r="H41" s="527"/>
      <c r="I41" s="527"/>
      <c r="J41" s="527"/>
      <c r="K41" s="527"/>
      <c r="L41" s="527"/>
      <c r="M41" s="527"/>
      <c r="N41" s="527"/>
      <c r="O41" s="507" t="s">
        <v>21</v>
      </c>
      <c r="P41" s="507"/>
      <c r="Q41" s="507"/>
      <c r="R41" s="507"/>
      <c r="S41" s="528" t="str">
        <f>IF(入力フォーム!G17="","",入力フォーム!G17)</f>
        <v/>
      </c>
      <c r="T41" s="528"/>
      <c r="U41" s="528"/>
      <c r="V41" s="528"/>
      <c r="W41" s="528"/>
      <c r="X41" s="528"/>
      <c r="Y41" s="528"/>
      <c r="Z41" s="528"/>
      <c r="AA41" s="528"/>
      <c r="AB41" s="528"/>
      <c r="AC41" s="605"/>
    </row>
    <row r="42" spans="1:29" ht="7.5" customHeight="1">
      <c r="A42" s="492"/>
      <c r="B42" s="508"/>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606"/>
    </row>
  </sheetData>
  <sheetProtection sheet="1" objects="1" scenarios="1"/>
  <mergeCells count="59">
    <mergeCell ref="A1:D1"/>
    <mergeCell ref="U4:V4"/>
    <mergeCell ref="B6:J6"/>
    <mergeCell ref="B7:J7"/>
    <mergeCell ref="N8:P8"/>
    <mergeCell ref="Q8:AC8"/>
    <mergeCell ref="N9:P9"/>
    <mergeCell ref="Q9:AC9"/>
    <mergeCell ref="Q14:R14"/>
    <mergeCell ref="S14:AC14"/>
    <mergeCell ref="Q15:R15"/>
    <mergeCell ref="S15:AC15"/>
    <mergeCell ref="K25:Q25"/>
    <mergeCell ref="R25:V25"/>
    <mergeCell ref="X25:AB25"/>
    <mergeCell ref="K26:Q26"/>
    <mergeCell ref="R26:V26"/>
    <mergeCell ref="X26:AB26"/>
    <mergeCell ref="C31:F31"/>
    <mergeCell ref="G31:L31"/>
    <mergeCell ref="M31:P31"/>
    <mergeCell ref="Q31:AC31"/>
    <mergeCell ref="B39:F39"/>
    <mergeCell ref="G39:N39"/>
    <mergeCell ref="O39:R39"/>
    <mergeCell ref="S39:AB39"/>
    <mergeCell ref="B41:F41"/>
    <mergeCell ref="G41:N41"/>
    <mergeCell ref="O41:R41"/>
    <mergeCell ref="S41:AB41"/>
    <mergeCell ref="A2:AC3"/>
    <mergeCell ref="N10:P11"/>
    <mergeCell ref="Q10:AC11"/>
    <mergeCell ref="N12:P13"/>
    <mergeCell ref="Q12:U13"/>
    <mergeCell ref="V12:AC13"/>
    <mergeCell ref="N14:P15"/>
    <mergeCell ref="A17:F18"/>
    <mergeCell ref="G17:M18"/>
    <mergeCell ref="N17:O18"/>
    <mergeCell ref="A20:J22"/>
    <mergeCell ref="K20:Q22"/>
    <mergeCell ref="R20:W22"/>
    <mergeCell ref="X21:AC22"/>
    <mergeCell ref="A23:J26"/>
    <mergeCell ref="K23:Q24"/>
    <mergeCell ref="R23:V24"/>
    <mergeCell ref="W23:W24"/>
    <mergeCell ref="X23:AB24"/>
    <mergeCell ref="AC23:AC24"/>
    <mergeCell ref="C29:F30"/>
    <mergeCell ref="G29:AC30"/>
    <mergeCell ref="C32:F35"/>
    <mergeCell ref="G32:H33"/>
    <mergeCell ref="I32:AC33"/>
    <mergeCell ref="G34:H35"/>
    <mergeCell ref="I34:AC35"/>
    <mergeCell ref="K8:M15"/>
    <mergeCell ref="A29:B35"/>
  </mergeCells>
  <phoneticPr fontId="28"/>
  <printOptions horizontalCentered="1"/>
  <pageMargins left="0.59055118110236227" right="0.59055118110236227" top="0.59055118110236227" bottom="0.59055118110236227" header="0.59055118110236227" footer="0.59055118110236227"/>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4"/>
  </sheetPr>
  <dimension ref="A1:BS42"/>
  <sheetViews>
    <sheetView view="pageBreakPreview" zoomScale="85" zoomScaleSheetLayoutView="85" workbookViewId="0">
      <selection activeCell="Q9" sqref="Q9:AC9"/>
    </sheetView>
  </sheetViews>
  <sheetFormatPr defaultColWidth="2.875" defaultRowHeight="18.75" customHeight="1"/>
  <cols>
    <col min="1" max="16384" width="2.875" style="473"/>
  </cols>
  <sheetData>
    <row r="1" spans="1:71" ht="18.75" customHeight="1">
      <c r="A1" s="474" t="s">
        <v>216</v>
      </c>
      <c r="B1" s="474"/>
      <c r="C1" s="474"/>
      <c r="D1" s="474"/>
      <c r="E1" s="517"/>
      <c r="F1" s="517"/>
      <c r="G1" s="517"/>
      <c r="H1" s="517"/>
      <c r="I1" s="517"/>
      <c r="J1" s="517"/>
      <c r="K1" s="517"/>
      <c r="L1" s="517"/>
      <c r="M1" s="517"/>
      <c r="N1" s="517"/>
      <c r="O1" s="517"/>
      <c r="P1" s="517"/>
      <c r="Q1" s="517"/>
      <c r="R1" s="517"/>
      <c r="S1" s="517"/>
      <c r="T1" s="517"/>
      <c r="U1" s="517"/>
      <c r="V1" s="517"/>
      <c r="W1" s="517"/>
      <c r="X1" s="517"/>
      <c r="Y1" s="517"/>
      <c r="Z1" s="517"/>
      <c r="AA1" s="517"/>
      <c r="AB1" s="517"/>
      <c r="AC1" s="517"/>
    </row>
    <row r="2" spans="1:71" ht="18.75" customHeight="1">
      <c r="A2" s="474" t="s">
        <v>243</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row>
    <row r="3" spans="1:71" ht="18.75" customHeight="1">
      <c r="A3" s="474"/>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row>
    <row r="4" spans="1:71" ht="18.75" customHeight="1">
      <c r="A4" s="474"/>
      <c r="B4" s="474"/>
      <c r="C4" s="474"/>
      <c r="D4" s="474"/>
      <c r="E4" s="474"/>
      <c r="F4" s="474"/>
      <c r="G4" s="474"/>
      <c r="H4" s="474"/>
      <c r="I4" s="474"/>
      <c r="J4" s="474"/>
      <c r="K4" s="474"/>
      <c r="L4" s="474"/>
      <c r="M4" s="474"/>
      <c r="N4" s="474"/>
      <c r="O4" s="474"/>
      <c r="P4" s="474"/>
      <c r="Q4" s="539"/>
      <c r="T4" s="507"/>
      <c r="U4" s="577" t="s">
        <v>155</v>
      </c>
      <c r="V4" s="577"/>
      <c r="W4" s="507"/>
      <c r="X4" s="584"/>
      <c r="Y4" s="584" t="s">
        <v>89</v>
      </c>
      <c r="AA4" s="584" t="s">
        <v>50</v>
      </c>
      <c r="AB4" s="507"/>
      <c r="AC4" s="584" t="s">
        <v>88</v>
      </c>
    </row>
    <row r="5" spans="1:71" ht="17.25"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row>
    <row r="6" spans="1:71" ht="18.75" customHeight="1">
      <c r="B6" s="493" t="str">
        <f>IF(入力フォーム!G5="","",入力フォーム!G5)</f>
        <v/>
      </c>
      <c r="C6" s="493"/>
      <c r="D6" s="493"/>
      <c r="E6" s="493"/>
      <c r="F6" s="493"/>
      <c r="G6" s="493"/>
      <c r="H6" s="493"/>
      <c r="I6" s="493"/>
      <c r="J6" s="493"/>
      <c r="K6" s="493"/>
    </row>
    <row r="7" spans="1:71" ht="18.75" customHeight="1">
      <c r="B7" s="494" t="str">
        <f>IF(入力フォーム!G6=0,"",入力フォーム!G6)</f>
        <v/>
      </c>
      <c r="C7" s="494"/>
      <c r="D7" s="494"/>
      <c r="E7" s="494"/>
      <c r="F7" s="494"/>
      <c r="G7" s="494"/>
      <c r="H7" s="494"/>
      <c r="I7" s="494"/>
      <c r="J7" s="494"/>
      <c r="K7" s="539" t="s">
        <v>87</v>
      </c>
      <c r="M7" s="539"/>
      <c r="N7" s="539"/>
      <c r="O7" s="539"/>
      <c r="P7" s="539"/>
      <c r="Q7" s="539"/>
    </row>
    <row r="8" spans="1:71" ht="18" customHeight="1">
      <c r="K8" s="507" t="s">
        <v>5</v>
      </c>
      <c r="L8" s="507"/>
      <c r="M8" s="507"/>
      <c r="N8" s="553" t="s">
        <v>30</v>
      </c>
      <c r="O8" s="553"/>
      <c r="P8" s="553"/>
      <c r="Q8" s="560" t="str">
        <f>IF(入力フォーム!G7="","",入力フォーム!G7)</f>
        <v/>
      </c>
      <c r="R8" s="560"/>
      <c r="S8" s="560"/>
      <c r="T8" s="560"/>
      <c r="U8" s="560"/>
      <c r="V8" s="560"/>
      <c r="W8" s="560"/>
      <c r="X8" s="560"/>
      <c r="Y8" s="560"/>
      <c r="Z8" s="560"/>
      <c r="AA8" s="560"/>
      <c r="AB8" s="560"/>
      <c r="AC8" s="560"/>
    </row>
    <row r="9" spans="1:71" ht="18" customHeight="1">
      <c r="K9" s="507"/>
      <c r="L9" s="507"/>
      <c r="M9" s="507"/>
      <c r="N9" s="553" t="s">
        <v>4</v>
      </c>
      <c r="O9" s="553"/>
      <c r="P9" s="553"/>
      <c r="Q9" s="560" t="str">
        <f>IF(入力フォーム!G8="","",入力フォーム!G8)</f>
        <v/>
      </c>
      <c r="R9" s="560"/>
      <c r="S9" s="560"/>
      <c r="T9" s="560"/>
      <c r="U9" s="560"/>
      <c r="V9" s="560"/>
      <c r="W9" s="560"/>
      <c r="X9" s="560"/>
      <c r="Y9" s="560"/>
      <c r="Z9" s="560"/>
      <c r="AA9" s="560"/>
      <c r="AB9" s="560"/>
      <c r="AC9" s="560"/>
    </row>
    <row r="10" spans="1:71" ht="18" customHeight="1">
      <c r="K10" s="507"/>
      <c r="L10" s="507"/>
      <c r="M10" s="507"/>
      <c r="N10" s="553" t="s">
        <v>116</v>
      </c>
      <c r="O10" s="553"/>
      <c r="P10" s="553"/>
      <c r="Q10" s="560" t="str">
        <f>IF(入力フォーム!G9="","",入力フォーム!G9)</f>
        <v/>
      </c>
      <c r="R10" s="560"/>
      <c r="S10" s="560"/>
      <c r="T10" s="560"/>
      <c r="U10" s="560"/>
      <c r="V10" s="560"/>
      <c r="W10" s="560"/>
      <c r="X10" s="560"/>
      <c r="Y10" s="560"/>
      <c r="Z10" s="560"/>
      <c r="AA10" s="560"/>
      <c r="AB10" s="560"/>
      <c r="AC10" s="560"/>
    </row>
    <row r="11" spans="1:71" ht="18" customHeight="1">
      <c r="K11" s="507"/>
      <c r="L11" s="507"/>
      <c r="M11" s="507"/>
      <c r="N11" s="553"/>
      <c r="O11" s="553"/>
      <c r="P11" s="553"/>
      <c r="Q11" s="560"/>
      <c r="R11" s="560"/>
      <c r="S11" s="560"/>
      <c r="T11" s="560"/>
      <c r="U11" s="560"/>
      <c r="V11" s="560"/>
      <c r="W11" s="560"/>
      <c r="X11" s="560"/>
      <c r="Y11" s="560"/>
      <c r="Z11" s="560"/>
      <c r="AA11" s="560"/>
      <c r="AB11" s="560"/>
      <c r="AC11" s="560"/>
      <c r="BO11" s="528"/>
      <c r="BP11" s="528"/>
      <c r="BQ11" s="528"/>
      <c r="BR11" s="528"/>
      <c r="BS11" s="528"/>
    </row>
    <row r="12" spans="1:71" ht="18" customHeight="1">
      <c r="K12" s="507"/>
      <c r="L12" s="507"/>
      <c r="M12" s="507"/>
      <c r="N12" s="554" t="s">
        <v>79</v>
      </c>
      <c r="O12" s="554"/>
      <c r="P12" s="554"/>
      <c r="Q12" s="493" t="str">
        <f>IF(入力フォーム!G10="","",入力フォーム!G10)</f>
        <v/>
      </c>
      <c r="R12" s="493"/>
      <c r="S12" s="493"/>
      <c r="T12" s="493"/>
      <c r="U12" s="493"/>
      <c r="V12" s="493" t="str">
        <f>IF(入力フォーム!G11="","",入力フォーム!G11)</f>
        <v/>
      </c>
      <c r="W12" s="493"/>
      <c r="X12" s="493"/>
      <c r="Y12" s="493"/>
      <c r="Z12" s="493"/>
      <c r="AA12" s="493"/>
      <c r="AB12" s="493"/>
      <c r="AC12" s="493"/>
      <c r="AL12" s="528"/>
      <c r="AM12" s="528"/>
      <c r="AN12" s="607"/>
      <c r="AO12" s="607"/>
      <c r="AP12" s="607"/>
      <c r="AQ12" s="607"/>
      <c r="AR12" s="607"/>
      <c r="AS12" s="607"/>
      <c r="AT12" s="607"/>
      <c r="AU12" s="607"/>
      <c r="AV12" s="607"/>
      <c r="AW12" s="607"/>
      <c r="AX12" s="607"/>
      <c r="AY12" s="607"/>
      <c r="AZ12" s="607"/>
      <c r="BA12" s="607"/>
      <c r="BB12" s="607"/>
      <c r="BC12" s="607"/>
      <c r="BD12" s="607"/>
      <c r="BE12" s="607"/>
      <c r="BF12" s="607"/>
      <c r="BG12" s="528"/>
      <c r="BH12" s="528"/>
      <c r="BI12" s="528"/>
      <c r="BJ12" s="528"/>
      <c r="BK12" s="528"/>
      <c r="BL12" s="528"/>
      <c r="BM12" s="528"/>
      <c r="BN12" s="528"/>
      <c r="BO12" s="528"/>
      <c r="BP12" s="528"/>
      <c r="BQ12" s="528"/>
      <c r="BR12" s="528"/>
    </row>
    <row r="13" spans="1:71" ht="18" customHeight="1">
      <c r="K13" s="507"/>
      <c r="L13" s="507"/>
      <c r="M13" s="507"/>
      <c r="N13" s="554"/>
      <c r="O13" s="554"/>
      <c r="P13" s="554"/>
      <c r="Q13" s="493"/>
      <c r="R13" s="493"/>
      <c r="S13" s="493"/>
      <c r="T13" s="493"/>
      <c r="U13" s="493"/>
      <c r="V13" s="493"/>
      <c r="W13" s="493"/>
      <c r="X13" s="493"/>
      <c r="Y13" s="493"/>
      <c r="Z13" s="493"/>
      <c r="AA13" s="493"/>
      <c r="AB13" s="493"/>
      <c r="AC13" s="493"/>
      <c r="AL13" s="528"/>
      <c r="AM13" s="528"/>
      <c r="AN13" s="607"/>
      <c r="AO13" s="607"/>
      <c r="AP13" s="607"/>
      <c r="AQ13" s="607"/>
      <c r="AR13" s="607"/>
      <c r="AS13" s="607"/>
      <c r="AT13" s="607"/>
      <c r="AU13" s="607"/>
      <c r="AV13" s="607"/>
      <c r="AW13" s="607"/>
      <c r="AX13" s="607"/>
      <c r="AY13" s="607"/>
      <c r="AZ13" s="607"/>
      <c r="BA13" s="607"/>
      <c r="BB13" s="607"/>
      <c r="BC13" s="607"/>
      <c r="BD13" s="607"/>
      <c r="BE13" s="607"/>
      <c r="BF13" s="607"/>
      <c r="BG13" s="528"/>
      <c r="BH13" s="528"/>
      <c r="BI13" s="528"/>
      <c r="BJ13" s="528"/>
      <c r="BK13" s="528"/>
      <c r="BL13" s="528"/>
      <c r="BM13" s="528"/>
      <c r="BN13" s="528"/>
      <c r="BO13" s="528"/>
      <c r="BP13" s="528"/>
      <c r="BQ13" s="528"/>
      <c r="BR13" s="528"/>
    </row>
    <row r="14" spans="1:71" ht="30" customHeight="1">
      <c r="K14" s="507"/>
      <c r="L14" s="507"/>
      <c r="M14" s="507"/>
      <c r="N14" s="553" t="s">
        <v>80</v>
      </c>
      <c r="O14" s="553"/>
      <c r="P14" s="553"/>
      <c r="Q14" s="560" t="s">
        <v>82</v>
      </c>
      <c r="R14" s="560"/>
      <c r="S14" s="560" t="str">
        <f>IF(入力フォーム!G12="","",入力フォーム!G12)</f>
        <v/>
      </c>
      <c r="T14" s="560"/>
      <c r="U14" s="560"/>
      <c r="V14" s="560"/>
      <c r="W14" s="560"/>
      <c r="X14" s="560"/>
      <c r="Y14" s="560"/>
      <c r="Z14" s="560"/>
      <c r="AA14" s="560"/>
      <c r="AB14" s="560"/>
      <c r="AC14" s="560"/>
      <c r="AL14" s="528"/>
      <c r="AM14" s="528"/>
      <c r="AN14" s="607"/>
      <c r="AO14" s="607"/>
      <c r="AP14" s="607"/>
      <c r="AQ14" s="607"/>
      <c r="AR14" s="607"/>
      <c r="AS14" s="607"/>
      <c r="AT14" s="607"/>
      <c r="AU14" s="607"/>
      <c r="AV14" s="607"/>
      <c r="AW14" s="607"/>
      <c r="AX14" s="607"/>
      <c r="AY14" s="607"/>
      <c r="AZ14" s="607"/>
      <c r="BA14" s="607"/>
      <c r="BB14" s="607"/>
      <c r="BC14" s="607"/>
      <c r="BD14" s="607"/>
      <c r="BE14" s="607"/>
      <c r="BF14" s="607"/>
      <c r="BG14" s="528"/>
      <c r="BH14" s="528"/>
      <c r="BI14" s="528"/>
      <c r="BJ14" s="528"/>
      <c r="BK14" s="528"/>
      <c r="BL14" s="528"/>
      <c r="BM14" s="528"/>
      <c r="BN14" s="528"/>
      <c r="BO14" s="528"/>
      <c r="BP14" s="528"/>
      <c r="BQ14" s="528"/>
      <c r="BR14" s="528"/>
    </row>
    <row r="15" spans="1:71" ht="24" customHeight="1">
      <c r="K15" s="507"/>
      <c r="L15" s="507"/>
      <c r="M15" s="507"/>
      <c r="N15" s="553"/>
      <c r="O15" s="553"/>
      <c r="P15" s="553"/>
      <c r="Q15" s="560" t="s">
        <v>83</v>
      </c>
      <c r="R15" s="560"/>
      <c r="S15" s="560" t="str">
        <f>IF(入力フォーム!G13="","",入力フォーム!G13)</f>
        <v/>
      </c>
      <c r="T15" s="560"/>
      <c r="U15" s="560"/>
      <c r="V15" s="560"/>
      <c r="W15" s="560"/>
      <c r="X15" s="560"/>
      <c r="Y15" s="560"/>
      <c r="Z15" s="560"/>
      <c r="AA15" s="560"/>
      <c r="AB15" s="560"/>
      <c r="AC15" s="560"/>
      <c r="AL15" s="528"/>
      <c r="AM15" s="528"/>
      <c r="AN15" s="528"/>
      <c r="AO15" s="528"/>
      <c r="AP15" s="528"/>
      <c r="AQ15" s="528"/>
      <c r="AR15" s="528"/>
      <c r="AS15" s="528"/>
      <c r="AT15" s="528"/>
      <c r="AU15" s="528"/>
      <c r="AV15" s="528"/>
      <c r="AW15" s="528"/>
      <c r="AX15" s="528"/>
      <c r="AY15" s="528"/>
      <c r="AZ15" s="528"/>
      <c r="BA15" s="528"/>
      <c r="BB15" s="528"/>
      <c r="BC15" s="528"/>
      <c r="BD15" s="528"/>
      <c r="BE15" s="528"/>
      <c r="BF15" s="528"/>
      <c r="BG15" s="528"/>
      <c r="BH15" s="528"/>
      <c r="BI15" s="528"/>
      <c r="BJ15" s="528"/>
      <c r="BK15" s="528"/>
      <c r="BL15" s="528"/>
      <c r="BM15" s="528"/>
      <c r="BN15" s="528"/>
      <c r="BO15" s="528"/>
      <c r="BP15" s="528"/>
      <c r="BQ15" s="528"/>
      <c r="BR15" s="528"/>
      <c r="BS15" s="528"/>
    </row>
    <row r="16" spans="1:71" ht="18.75" customHeight="1">
      <c r="A16" s="473" t="s">
        <v>68</v>
      </c>
      <c r="P16" s="528"/>
    </row>
    <row r="17" spans="1:49" ht="18.75" customHeight="1">
      <c r="A17" s="476" t="s">
        <v>151</v>
      </c>
      <c r="B17" s="495"/>
      <c r="C17" s="495"/>
      <c r="D17" s="495"/>
      <c r="E17" s="495"/>
      <c r="F17" s="518"/>
      <c r="G17" s="520">
        <f>SUM(R23:V26)</f>
        <v>0</v>
      </c>
      <c r="H17" s="529"/>
      <c r="I17" s="529"/>
      <c r="J17" s="529"/>
      <c r="K17" s="529"/>
      <c r="L17" s="529"/>
      <c r="M17" s="529"/>
      <c r="N17" s="555" t="s">
        <v>81</v>
      </c>
      <c r="O17" s="557"/>
      <c r="P17" s="559"/>
    </row>
    <row r="18" spans="1:49" ht="18.75" customHeight="1">
      <c r="A18" s="477"/>
      <c r="B18" s="496"/>
      <c r="C18" s="496"/>
      <c r="D18" s="496"/>
      <c r="E18" s="496"/>
      <c r="F18" s="519"/>
      <c r="G18" s="521"/>
      <c r="H18" s="530"/>
      <c r="I18" s="530"/>
      <c r="J18" s="530"/>
      <c r="K18" s="530"/>
      <c r="L18" s="530"/>
      <c r="M18" s="530"/>
      <c r="N18" s="556"/>
      <c r="O18" s="558"/>
      <c r="P18" s="559"/>
    </row>
    <row r="19" spans="1:49" ht="13.5" customHeight="1">
      <c r="P19" s="528"/>
    </row>
    <row r="20" spans="1:49" ht="18.75" customHeight="1">
      <c r="A20" s="476" t="s">
        <v>180</v>
      </c>
      <c r="B20" s="495"/>
      <c r="C20" s="495"/>
      <c r="D20" s="495"/>
      <c r="E20" s="495"/>
      <c r="F20" s="495"/>
      <c r="G20" s="495"/>
      <c r="H20" s="495"/>
      <c r="I20" s="495"/>
      <c r="J20" s="518"/>
      <c r="K20" s="540" t="s">
        <v>196</v>
      </c>
      <c r="L20" s="547"/>
      <c r="M20" s="547"/>
      <c r="N20" s="547"/>
      <c r="O20" s="547"/>
      <c r="P20" s="547"/>
      <c r="Q20" s="561"/>
      <c r="R20" s="540" t="s">
        <v>239</v>
      </c>
      <c r="S20" s="547"/>
      <c r="T20" s="547"/>
      <c r="U20" s="547"/>
      <c r="V20" s="547"/>
      <c r="W20" s="547"/>
      <c r="X20" s="547"/>
      <c r="Y20" s="547"/>
      <c r="Z20" s="547"/>
      <c r="AA20" s="547"/>
      <c r="AB20" s="547"/>
      <c r="AC20" s="592"/>
    </row>
    <row r="21" spans="1:49" ht="18.75" customHeight="1">
      <c r="A21" s="478"/>
      <c r="B21" s="497"/>
      <c r="C21" s="497"/>
      <c r="D21" s="497"/>
      <c r="E21" s="497"/>
      <c r="F21" s="497"/>
      <c r="G21" s="497"/>
      <c r="H21" s="497"/>
      <c r="I21" s="497"/>
      <c r="J21" s="534"/>
      <c r="K21" s="541"/>
      <c r="L21" s="548"/>
      <c r="M21" s="548"/>
      <c r="N21" s="548"/>
      <c r="O21" s="548"/>
      <c r="P21" s="548"/>
      <c r="Q21" s="562"/>
      <c r="R21" s="567"/>
      <c r="S21" s="572"/>
      <c r="T21" s="572"/>
      <c r="U21" s="572"/>
      <c r="V21" s="572"/>
      <c r="W21" s="572"/>
      <c r="X21" s="585" t="s">
        <v>23</v>
      </c>
      <c r="Y21" s="589"/>
      <c r="Z21" s="589"/>
      <c r="AA21" s="589"/>
      <c r="AB21" s="589"/>
      <c r="AC21" s="593"/>
    </row>
    <row r="22" spans="1:49" ht="18.75" customHeight="1">
      <c r="A22" s="479"/>
      <c r="B22" s="498"/>
      <c r="C22" s="498"/>
      <c r="D22" s="498"/>
      <c r="E22" s="498"/>
      <c r="F22" s="498"/>
      <c r="G22" s="498"/>
      <c r="H22" s="498"/>
      <c r="I22" s="498"/>
      <c r="J22" s="535"/>
      <c r="K22" s="542"/>
      <c r="L22" s="549"/>
      <c r="M22" s="549"/>
      <c r="N22" s="549"/>
      <c r="O22" s="549"/>
      <c r="P22" s="549"/>
      <c r="Q22" s="563"/>
      <c r="R22" s="542"/>
      <c r="S22" s="549"/>
      <c r="T22" s="549"/>
      <c r="U22" s="549"/>
      <c r="V22" s="549"/>
      <c r="W22" s="549"/>
      <c r="X22" s="586"/>
      <c r="Y22" s="590"/>
      <c r="Z22" s="590"/>
      <c r="AA22" s="590"/>
      <c r="AB22" s="590"/>
      <c r="AC22" s="594"/>
    </row>
    <row r="23" spans="1:49" ht="18.75" customHeight="1">
      <c r="A23" s="480" t="s">
        <v>240</v>
      </c>
      <c r="B23" s="499"/>
      <c r="C23" s="499"/>
      <c r="D23" s="499"/>
      <c r="E23" s="499"/>
      <c r="F23" s="499"/>
      <c r="G23" s="499"/>
      <c r="H23" s="499"/>
      <c r="I23" s="499"/>
      <c r="J23" s="536"/>
      <c r="K23" s="543" t="str">
        <f>実績報告書!E26</f>
        <v/>
      </c>
      <c r="L23" s="202"/>
      <c r="M23" s="202"/>
      <c r="N23" s="202"/>
      <c r="O23" s="202"/>
      <c r="P23" s="202"/>
      <c r="Q23" s="564"/>
      <c r="R23" s="568" t="str">
        <f>IF(K23="","",実績報告書!Y26)</f>
        <v/>
      </c>
      <c r="S23" s="573"/>
      <c r="T23" s="573"/>
      <c r="U23" s="573"/>
      <c r="V23" s="573"/>
      <c r="W23" s="580" t="s">
        <v>81</v>
      </c>
      <c r="X23" s="587" t="str">
        <f>IF(K23="","",実績報告書!AB26)</f>
        <v/>
      </c>
      <c r="Y23" s="591"/>
      <c r="Z23" s="591"/>
      <c r="AA23" s="591"/>
      <c r="AB23" s="591"/>
      <c r="AC23" s="595" t="s">
        <v>81</v>
      </c>
      <c r="AT23" s="607"/>
      <c r="AU23" s="607"/>
      <c r="AV23" s="607"/>
      <c r="AW23" s="607"/>
    </row>
    <row r="24" spans="1:49" ht="18.75" customHeight="1">
      <c r="A24" s="481"/>
      <c r="B24" s="500"/>
      <c r="C24" s="500"/>
      <c r="D24" s="500"/>
      <c r="E24" s="500"/>
      <c r="F24" s="500"/>
      <c r="G24" s="500"/>
      <c r="H24" s="500"/>
      <c r="I24" s="500"/>
      <c r="J24" s="537"/>
      <c r="K24" s="544"/>
      <c r="L24" s="550"/>
      <c r="M24" s="550"/>
      <c r="N24" s="550"/>
      <c r="O24" s="550"/>
      <c r="P24" s="550"/>
      <c r="Q24" s="565"/>
      <c r="R24" s="569"/>
      <c r="S24" s="574"/>
      <c r="T24" s="574"/>
      <c r="U24" s="574"/>
      <c r="V24" s="574"/>
      <c r="W24" s="581"/>
      <c r="X24" s="588"/>
      <c r="Y24" s="1"/>
      <c r="Z24" s="1"/>
      <c r="AA24" s="1"/>
      <c r="AB24" s="1"/>
      <c r="AC24" s="596"/>
      <c r="AT24" s="607"/>
      <c r="AU24" s="607"/>
      <c r="AV24" s="607"/>
      <c r="AW24" s="607"/>
    </row>
    <row r="25" spans="1:49" ht="33" customHeight="1">
      <c r="A25" s="481"/>
      <c r="B25" s="500"/>
      <c r="C25" s="500"/>
      <c r="D25" s="500"/>
      <c r="E25" s="500"/>
      <c r="F25" s="500"/>
      <c r="G25" s="500"/>
      <c r="H25" s="500"/>
      <c r="I25" s="500"/>
      <c r="J25" s="537"/>
      <c r="K25" s="545" t="str">
        <f>実績報告書!E27</f>
        <v/>
      </c>
      <c r="L25" s="551"/>
      <c r="M25" s="551"/>
      <c r="N25" s="551"/>
      <c r="O25" s="551"/>
      <c r="P25" s="551"/>
      <c r="Q25" s="73"/>
      <c r="R25" s="570" t="str">
        <f>IF(K25="","",実績報告書!Y27)</f>
        <v/>
      </c>
      <c r="S25" s="575"/>
      <c r="T25" s="575"/>
      <c r="U25" s="575"/>
      <c r="V25" s="575"/>
      <c r="W25" s="582" t="s">
        <v>81</v>
      </c>
      <c r="X25" s="570" t="str">
        <f>IF(K25="","",実績報告書!AB27)</f>
        <v/>
      </c>
      <c r="Y25" s="575"/>
      <c r="Z25" s="575"/>
      <c r="AA25" s="575"/>
      <c r="AB25" s="575"/>
      <c r="AC25" s="597" t="s">
        <v>81</v>
      </c>
    </row>
    <row r="26" spans="1:49" ht="33" customHeight="1">
      <c r="A26" s="482"/>
      <c r="B26" s="501"/>
      <c r="C26" s="501"/>
      <c r="D26" s="501"/>
      <c r="E26" s="501"/>
      <c r="F26" s="501"/>
      <c r="G26" s="501"/>
      <c r="H26" s="501"/>
      <c r="I26" s="501"/>
      <c r="J26" s="538"/>
      <c r="K26" s="546" t="str">
        <f>実績報告書!E28</f>
        <v/>
      </c>
      <c r="L26" s="552"/>
      <c r="M26" s="552"/>
      <c r="N26" s="552"/>
      <c r="O26" s="552"/>
      <c r="P26" s="552"/>
      <c r="Q26" s="566"/>
      <c r="R26" s="571" t="str">
        <f>IF(K26="","",実績報告書!Y28)</f>
        <v/>
      </c>
      <c r="S26" s="576"/>
      <c r="T26" s="576"/>
      <c r="U26" s="576"/>
      <c r="V26" s="576"/>
      <c r="W26" s="583" t="s">
        <v>81</v>
      </c>
      <c r="X26" s="571" t="str">
        <f>IF(K26="","",実績報告書!AB28)</f>
        <v/>
      </c>
      <c r="Y26" s="576"/>
      <c r="Z26" s="576"/>
      <c r="AA26" s="576"/>
      <c r="AB26" s="576"/>
      <c r="AC26" s="598" t="s">
        <v>81</v>
      </c>
    </row>
    <row r="27" spans="1:49" ht="8.25" customHeight="1">
      <c r="A27" s="483"/>
      <c r="B27" s="483"/>
      <c r="C27" s="483"/>
      <c r="D27" s="483"/>
      <c r="E27" s="483"/>
      <c r="F27" s="483"/>
      <c r="G27" s="483"/>
      <c r="H27" s="483"/>
      <c r="I27" s="483"/>
      <c r="J27" s="483"/>
      <c r="K27" s="483"/>
      <c r="L27" s="483"/>
      <c r="M27" s="483"/>
      <c r="N27" s="483"/>
      <c r="O27" s="483"/>
      <c r="P27" s="483"/>
      <c r="Q27" s="483"/>
      <c r="R27" s="483"/>
      <c r="S27" s="483"/>
      <c r="T27" s="483"/>
      <c r="U27" s="578"/>
      <c r="V27" s="578"/>
      <c r="W27" s="578"/>
      <c r="X27" s="578"/>
      <c r="Y27" s="578"/>
      <c r="Z27" s="578"/>
      <c r="AA27" s="578"/>
      <c r="AB27" s="578"/>
      <c r="AC27" s="578"/>
    </row>
    <row r="28" spans="1:49" ht="12.75" customHeight="1">
      <c r="A28" s="484" t="s">
        <v>70</v>
      </c>
      <c r="B28" s="484"/>
      <c r="C28" s="484"/>
      <c r="D28" s="512"/>
      <c r="E28" s="512"/>
      <c r="F28" s="512"/>
      <c r="G28" s="512"/>
      <c r="H28" s="512"/>
      <c r="I28" s="512"/>
      <c r="J28" s="512"/>
      <c r="K28" s="512"/>
      <c r="L28" s="527"/>
      <c r="M28" s="527"/>
      <c r="N28" s="527"/>
      <c r="O28" s="527"/>
      <c r="P28" s="527"/>
      <c r="Q28" s="527"/>
      <c r="R28" s="507"/>
      <c r="S28" s="507"/>
      <c r="T28" s="507"/>
      <c r="U28" s="579"/>
      <c r="V28" s="579"/>
      <c r="W28" s="579"/>
      <c r="X28" s="579"/>
      <c r="Y28" s="579"/>
      <c r="Z28" s="579"/>
      <c r="AA28" s="579"/>
      <c r="AB28" s="579"/>
      <c r="AC28" s="579"/>
    </row>
    <row r="29" spans="1:49" ht="16.5" customHeight="1">
      <c r="A29" s="485" t="s">
        <v>71</v>
      </c>
      <c r="B29" s="502"/>
      <c r="C29" s="509" t="s">
        <v>72</v>
      </c>
      <c r="D29" s="513"/>
      <c r="E29" s="513"/>
      <c r="F29" s="513"/>
      <c r="G29" s="522" t="str">
        <f>IF(入力フォーム!G18="","",入力フォーム!G18&amp;"　"&amp;入力フォーム!G19)</f>
        <v/>
      </c>
      <c r="H29" s="522"/>
      <c r="I29" s="522"/>
      <c r="J29" s="522"/>
      <c r="K29" s="522"/>
      <c r="L29" s="522"/>
      <c r="M29" s="522"/>
      <c r="N29" s="522"/>
      <c r="O29" s="522"/>
      <c r="P29" s="522"/>
      <c r="Q29" s="522"/>
      <c r="R29" s="522"/>
      <c r="S29" s="522"/>
      <c r="T29" s="522"/>
      <c r="U29" s="522"/>
      <c r="V29" s="522"/>
      <c r="W29" s="522"/>
      <c r="X29" s="522"/>
      <c r="Y29" s="522"/>
      <c r="Z29" s="522"/>
      <c r="AA29" s="522"/>
      <c r="AB29" s="522"/>
      <c r="AC29" s="599"/>
    </row>
    <row r="30" spans="1:49" ht="16.5" customHeight="1">
      <c r="A30" s="486"/>
      <c r="B30" s="503"/>
      <c r="C30" s="74"/>
      <c r="D30" s="514"/>
      <c r="E30" s="514"/>
      <c r="F30" s="514"/>
      <c r="G30" s="523"/>
      <c r="H30" s="523"/>
      <c r="I30" s="523"/>
      <c r="J30" s="523"/>
      <c r="K30" s="523"/>
      <c r="L30" s="523"/>
      <c r="M30" s="523"/>
      <c r="N30" s="523"/>
      <c r="O30" s="523"/>
      <c r="P30" s="523"/>
      <c r="Q30" s="523"/>
      <c r="R30" s="523"/>
      <c r="S30" s="523"/>
      <c r="T30" s="523"/>
      <c r="U30" s="523"/>
      <c r="V30" s="523"/>
      <c r="W30" s="523"/>
      <c r="X30" s="523"/>
      <c r="Y30" s="523"/>
      <c r="Z30" s="523"/>
      <c r="AA30" s="523"/>
      <c r="AB30" s="523"/>
      <c r="AC30" s="600"/>
    </row>
    <row r="31" spans="1:49" ht="33.75" customHeight="1">
      <c r="A31" s="486"/>
      <c r="B31" s="503"/>
      <c r="C31" s="510" t="s">
        <v>73</v>
      </c>
      <c r="D31" s="515"/>
      <c r="E31" s="515"/>
      <c r="F31" s="515"/>
      <c r="G31" s="524" t="str">
        <f>IF(入力フォーム!G20="","",入力フォーム!G20)</f>
        <v/>
      </c>
      <c r="H31" s="524"/>
      <c r="I31" s="524"/>
      <c r="J31" s="524"/>
      <c r="K31" s="524"/>
      <c r="L31" s="524"/>
      <c r="M31" s="514" t="s">
        <v>78</v>
      </c>
      <c r="N31" s="514"/>
      <c r="O31" s="514"/>
      <c r="P31" s="514"/>
      <c r="Q31" s="523" t="str">
        <f>IF(入力フォーム!G21="","",入力フォーム!G21)</f>
        <v/>
      </c>
      <c r="R31" s="523"/>
      <c r="S31" s="523"/>
      <c r="T31" s="523"/>
      <c r="U31" s="523"/>
      <c r="V31" s="523"/>
      <c r="W31" s="523"/>
      <c r="X31" s="523"/>
      <c r="Y31" s="523"/>
      <c r="Z31" s="523"/>
      <c r="AA31" s="523"/>
      <c r="AB31" s="523"/>
      <c r="AC31" s="600"/>
    </row>
    <row r="32" spans="1:49" ht="12" customHeight="1">
      <c r="A32" s="486"/>
      <c r="B32" s="503"/>
      <c r="C32" s="510" t="s">
        <v>74</v>
      </c>
      <c r="D32" s="515"/>
      <c r="E32" s="515"/>
      <c r="F32" s="515"/>
      <c r="G32" s="515" t="s">
        <v>76</v>
      </c>
      <c r="H32" s="515"/>
      <c r="I32" s="523" t="str">
        <f>IF(入力フォーム!G22="","",入力フォーム!G22)</f>
        <v/>
      </c>
      <c r="J32" s="523"/>
      <c r="K32" s="523"/>
      <c r="L32" s="523"/>
      <c r="M32" s="523"/>
      <c r="N32" s="523"/>
      <c r="O32" s="523"/>
      <c r="P32" s="523"/>
      <c r="Q32" s="523"/>
      <c r="R32" s="523"/>
      <c r="S32" s="523"/>
      <c r="T32" s="523"/>
      <c r="U32" s="523"/>
      <c r="V32" s="523"/>
      <c r="W32" s="523"/>
      <c r="X32" s="523"/>
      <c r="Y32" s="523"/>
      <c r="Z32" s="523"/>
      <c r="AA32" s="523"/>
      <c r="AB32" s="523"/>
      <c r="AC32" s="600"/>
    </row>
    <row r="33" spans="1:29" ht="12" customHeight="1">
      <c r="A33" s="486"/>
      <c r="B33" s="503"/>
      <c r="C33" s="510"/>
      <c r="D33" s="515"/>
      <c r="E33" s="515"/>
      <c r="F33" s="515"/>
      <c r="G33" s="525"/>
      <c r="H33" s="525"/>
      <c r="I33" s="531"/>
      <c r="J33" s="531"/>
      <c r="K33" s="531"/>
      <c r="L33" s="531"/>
      <c r="M33" s="531"/>
      <c r="N33" s="531"/>
      <c r="O33" s="531"/>
      <c r="P33" s="531"/>
      <c r="Q33" s="531"/>
      <c r="R33" s="531"/>
      <c r="S33" s="531"/>
      <c r="T33" s="531"/>
      <c r="U33" s="531"/>
      <c r="V33" s="531"/>
      <c r="W33" s="531"/>
      <c r="X33" s="531"/>
      <c r="Y33" s="531"/>
      <c r="Z33" s="531"/>
      <c r="AA33" s="531"/>
      <c r="AB33" s="531"/>
      <c r="AC33" s="601"/>
    </row>
    <row r="34" spans="1:29" ht="15" customHeight="1">
      <c r="A34" s="486"/>
      <c r="B34" s="503"/>
      <c r="C34" s="510"/>
      <c r="D34" s="515"/>
      <c r="E34" s="515"/>
      <c r="F34" s="515"/>
      <c r="G34" s="526" t="s">
        <v>77</v>
      </c>
      <c r="H34" s="526"/>
      <c r="I34" s="532" t="str">
        <f>IF(入力フォーム!G23="","",入力フォーム!G23)</f>
        <v/>
      </c>
      <c r="J34" s="532"/>
      <c r="K34" s="532"/>
      <c r="L34" s="532"/>
      <c r="M34" s="532"/>
      <c r="N34" s="532"/>
      <c r="O34" s="532"/>
      <c r="P34" s="532"/>
      <c r="Q34" s="532"/>
      <c r="R34" s="532"/>
      <c r="S34" s="532"/>
      <c r="T34" s="532"/>
      <c r="U34" s="532"/>
      <c r="V34" s="532"/>
      <c r="W34" s="532"/>
      <c r="X34" s="532"/>
      <c r="Y34" s="532"/>
      <c r="Z34" s="532"/>
      <c r="AA34" s="532"/>
      <c r="AB34" s="532"/>
      <c r="AC34" s="602"/>
    </row>
    <row r="35" spans="1:29" ht="15" customHeight="1">
      <c r="A35" s="487"/>
      <c r="B35" s="504"/>
      <c r="C35" s="511"/>
      <c r="D35" s="516"/>
      <c r="E35" s="516"/>
      <c r="F35" s="516"/>
      <c r="G35" s="516"/>
      <c r="H35" s="516"/>
      <c r="I35" s="533"/>
      <c r="J35" s="533"/>
      <c r="K35" s="533"/>
      <c r="L35" s="533"/>
      <c r="M35" s="533"/>
      <c r="N35" s="533"/>
      <c r="O35" s="533"/>
      <c r="P35" s="533"/>
      <c r="Q35" s="533"/>
      <c r="R35" s="533"/>
      <c r="S35" s="533"/>
      <c r="T35" s="533"/>
      <c r="U35" s="533"/>
      <c r="V35" s="533"/>
      <c r="W35" s="533"/>
      <c r="X35" s="533"/>
      <c r="Y35" s="533"/>
      <c r="Z35" s="533"/>
      <c r="AA35" s="533"/>
      <c r="AB35" s="533"/>
      <c r="AC35" s="603"/>
    </row>
    <row r="36" spans="1:29" ht="18.75" customHeight="1">
      <c r="A36" s="488"/>
      <c r="B36" s="505"/>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row>
    <row r="37" spans="1:29" ht="22.5" customHeight="1">
      <c r="A37" s="489" t="s">
        <v>17</v>
      </c>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604"/>
    </row>
    <row r="38" spans="1:29" ht="3.75" customHeight="1">
      <c r="A38" s="490"/>
      <c r="AC38" s="605"/>
    </row>
    <row r="39" spans="1:29" ht="33.75" customHeight="1">
      <c r="A39" s="491" t="s">
        <v>19</v>
      </c>
      <c r="B39" s="507" t="s">
        <v>36</v>
      </c>
      <c r="C39" s="507"/>
      <c r="D39" s="507"/>
      <c r="E39" s="507"/>
      <c r="F39" s="507"/>
      <c r="G39" s="527" t="str">
        <f>IF(入力フォーム!G14="","",入力フォーム!G14)</f>
        <v/>
      </c>
      <c r="H39" s="527"/>
      <c r="I39" s="527"/>
      <c r="J39" s="527"/>
      <c r="K39" s="527"/>
      <c r="L39" s="527"/>
      <c r="M39" s="527"/>
      <c r="N39" s="527"/>
      <c r="O39" s="507" t="s">
        <v>21</v>
      </c>
      <c r="P39" s="507"/>
      <c r="Q39" s="507"/>
      <c r="R39" s="507"/>
      <c r="S39" s="528" t="str">
        <f>IF(入力フォーム!G15="","",入力フォーム!G15)</f>
        <v/>
      </c>
      <c r="T39" s="528"/>
      <c r="U39" s="528"/>
      <c r="V39" s="528"/>
      <c r="W39" s="528"/>
      <c r="X39" s="528"/>
      <c r="Y39" s="528"/>
      <c r="Z39" s="528"/>
      <c r="AA39" s="528"/>
      <c r="AB39" s="528"/>
      <c r="AC39" s="605"/>
    </row>
    <row r="40" spans="1:29" ht="3.75" customHeight="1">
      <c r="A40" s="491"/>
      <c r="B40" s="507"/>
      <c r="C40" s="507"/>
      <c r="D40" s="507"/>
      <c r="G40" s="528"/>
      <c r="H40" s="528"/>
      <c r="I40" s="528"/>
      <c r="J40" s="528"/>
      <c r="K40" s="528"/>
      <c r="L40" s="528"/>
      <c r="O40" s="528"/>
      <c r="P40" s="507"/>
      <c r="Q40" s="507"/>
      <c r="U40" s="528"/>
      <c r="V40" s="528"/>
      <c r="W40" s="528"/>
      <c r="X40" s="528"/>
      <c r="Y40" s="528"/>
      <c r="Z40" s="528"/>
      <c r="AA40" s="528"/>
      <c r="AB40" s="528"/>
      <c r="AC40" s="605"/>
    </row>
    <row r="41" spans="1:29" ht="33.75" customHeight="1">
      <c r="A41" s="491" t="s">
        <v>19</v>
      </c>
      <c r="B41" s="507" t="s">
        <v>37</v>
      </c>
      <c r="C41" s="507"/>
      <c r="D41" s="507"/>
      <c r="E41" s="507"/>
      <c r="F41" s="507"/>
      <c r="G41" s="527" t="str">
        <f>IF(入力フォーム!G16="","",入力フォーム!G16)</f>
        <v/>
      </c>
      <c r="H41" s="527"/>
      <c r="I41" s="527"/>
      <c r="J41" s="527"/>
      <c r="K41" s="527"/>
      <c r="L41" s="527"/>
      <c r="M41" s="527"/>
      <c r="N41" s="527"/>
      <c r="O41" s="507" t="s">
        <v>21</v>
      </c>
      <c r="P41" s="507"/>
      <c r="Q41" s="507"/>
      <c r="R41" s="507"/>
      <c r="S41" s="528" t="str">
        <f>IF(入力フォーム!G17="","",入力フォーム!G17)</f>
        <v/>
      </c>
      <c r="T41" s="528"/>
      <c r="U41" s="528"/>
      <c r="V41" s="528"/>
      <c r="W41" s="528"/>
      <c r="X41" s="528"/>
      <c r="Y41" s="528"/>
      <c r="Z41" s="528"/>
      <c r="AA41" s="528"/>
      <c r="AB41" s="528"/>
      <c r="AC41" s="605"/>
    </row>
    <row r="42" spans="1:29" ht="7.5" customHeight="1">
      <c r="A42" s="492"/>
      <c r="B42" s="508"/>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606"/>
    </row>
  </sheetData>
  <sheetProtection sheet="1" objects="1" scenarios="1"/>
  <mergeCells count="59">
    <mergeCell ref="A1:D1"/>
    <mergeCell ref="U4:V4"/>
    <mergeCell ref="B6:J6"/>
    <mergeCell ref="B7:J7"/>
    <mergeCell ref="N8:P8"/>
    <mergeCell ref="Q8:AC8"/>
    <mergeCell ref="N9:P9"/>
    <mergeCell ref="Q9:AC9"/>
    <mergeCell ref="Q14:R14"/>
    <mergeCell ref="S14:AC14"/>
    <mergeCell ref="Q15:R15"/>
    <mergeCell ref="S15:AC15"/>
    <mergeCell ref="K25:Q25"/>
    <mergeCell ref="R25:V25"/>
    <mergeCell ref="X25:AB25"/>
    <mergeCell ref="K26:Q26"/>
    <mergeCell ref="R26:V26"/>
    <mergeCell ref="X26:AB26"/>
    <mergeCell ref="C31:F31"/>
    <mergeCell ref="G31:L31"/>
    <mergeCell ref="M31:P31"/>
    <mergeCell ref="Q31:AC31"/>
    <mergeCell ref="B39:F39"/>
    <mergeCell ref="G39:N39"/>
    <mergeCell ref="O39:R39"/>
    <mergeCell ref="S39:AB39"/>
    <mergeCell ref="B41:F41"/>
    <mergeCell ref="G41:N41"/>
    <mergeCell ref="O41:R41"/>
    <mergeCell ref="S41:AB41"/>
    <mergeCell ref="A2:AC3"/>
    <mergeCell ref="N10:P11"/>
    <mergeCell ref="Q10:AC11"/>
    <mergeCell ref="N12:P13"/>
    <mergeCell ref="Q12:U13"/>
    <mergeCell ref="V12:AC13"/>
    <mergeCell ref="N14:P15"/>
    <mergeCell ref="A17:F18"/>
    <mergeCell ref="G17:M18"/>
    <mergeCell ref="N17:O18"/>
    <mergeCell ref="A20:J22"/>
    <mergeCell ref="K20:Q22"/>
    <mergeCell ref="R20:W22"/>
    <mergeCell ref="X21:AC22"/>
    <mergeCell ref="A23:J26"/>
    <mergeCell ref="K23:Q24"/>
    <mergeCell ref="R23:V24"/>
    <mergeCell ref="W23:W24"/>
    <mergeCell ref="X23:AB24"/>
    <mergeCell ref="AC23:AC24"/>
    <mergeCell ref="C29:F30"/>
    <mergeCell ref="G29:AC30"/>
    <mergeCell ref="C32:F35"/>
    <mergeCell ref="G32:H33"/>
    <mergeCell ref="I32:AC33"/>
    <mergeCell ref="G34:H35"/>
    <mergeCell ref="I34:AC35"/>
    <mergeCell ref="K8:M15"/>
    <mergeCell ref="A29:B35"/>
  </mergeCells>
  <phoneticPr fontId="36"/>
  <printOptions horizontalCentered="1"/>
  <pageMargins left="0.59055118110236227" right="0.59055118110236227" top="0.59055118110236227" bottom="0.59055118110236227" header="0.59055118110236227" footer="0.59055118110236227"/>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U220"/>
  <sheetViews>
    <sheetView view="pageBreakPreview" zoomScale="85" zoomScaleSheetLayoutView="85" workbookViewId="0">
      <selection activeCell="BG30" sqref="BG30"/>
    </sheetView>
  </sheetViews>
  <sheetFormatPr defaultColWidth="14.25" defaultRowHeight="22.5" customHeight="1"/>
  <cols>
    <col min="1" max="2" width="7" customWidth="1"/>
    <col min="3" max="3" width="4.375" customWidth="1"/>
    <col min="4" max="4" width="6.625" customWidth="1"/>
    <col min="5" max="5" width="4.25" customWidth="1"/>
    <col min="6" max="6" width="10.875" customWidth="1"/>
    <col min="7" max="8" width="13.375" customWidth="1"/>
    <col min="9" max="9" width="5.5" bestFit="1" customWidth="1"/>
    <col min="10" max="10" width="5.5" style="1" bestFit="1" customWidth="1"/>
    <col min="11" max="11" width="5.5" customWidth="1"/>
    <col min="12" max="12" width="8.875" customWidth="1"/>
    <col min="13" max="13" width="7.5" bestFit="1" customWidth="1"/>
    <col min="14" max="14" width="8.875" customWidth="1"/>
    <col min="15" max="15" width="7.5" bestFit="1" customWidth="1"/>
    <col min="16" max="16" width="8.5" bestFit="1" customWidth="1"/>
    <col min="17" max="17" width="7" bestFit="1" customWidth="1"/>
    <col min="18" max="18" width="10.625" style="1" customWidth="1"/>
    <col min="19" max="19" width="10.625" style="2" customWidth="1"/>
    <col min="20" max="20" width="26.875" style="3" hidden="1" customWidth="1"/>
    <col min="21" max="21" width="19.875" style="3" hidden="1" customWidth="1"/>
    <col min="22" max="22" width="16.875" style="3" hidden="1" customWidth="1"/>
    <col min="23" max="26" width="8.75" style="3" hidden="1" customWidth="1"/>
    <col min="27" max="28" width="11.625" style="3" hidden="1" customWidth="1"/>
    <col min="29" max="30" width="10.5" style="3" hidden="1" customWidth="1"/>
    <col min="31" max="31" width="21.625" style="3" hidden="1" customWidth="1"/>
    <col min="32" max="32" width="11.75" style="3" hidden="1" customWidth="1"/>
    <col min="33" max="34" width="11.75" hidden="1" customWidth="1"/>
    <col min="35" max="35" width="14.25" hidden="1" customWidth="1"/>
    <col min="36" max="36" width="23.75" hidden="1" customWidth="1"/>
    <col min="37" max="39" width="14.25" hidden="1" customWidth="1"/>
    <col min="40" max="40" width="13.125" hidden="1" customWidth="1"/>
    <col min="41" max="41" width="11.625" hidden="1" customWidth="1"/>
    <col min="42" max="42" width="17.125" hidden="1" customWidth="1"/>
    <col min="43" max="43" width="16.875" hidden="1" customWidth="1"/>
    <col min="44" max="44" width="20.125" hidden="1" customWidth="1"/>
    <col min="45" max="45" width="13.125" style="4" hidden="1" customWidth="1"/>
    <col min="46" max="46" width="18.375" style="4" hidden="1" customWidth="1"/>
    <col min="47" max="58" width="14.25" hidden="1" customWidth="1"/>
  </cols>
  <sheetData>
    <row r="1" spans="1:45" ht="20.25" customHeight="1">
      <c r="A1" s="5" t="s">
        <v>54</v>
      </c>
      <c r="B1" s="5"/>
      <c r="C1" s="5"/>
      <c r="D1" s="5"/>
      <c r="E1" s="5"/>
      <c r="F1" s="5"/>
      <c r="G1" s="5"/>
      <c r="H1" s="5"/>
      <c r="I1" s="5"/>
      <c r="J1" s="5"/>
      <c r="K1" s="5"/>
      <c r="L1" s="5"/>
      <c r="M1" s="5"/>
      <c r="N1" s="5"/>
      <c r="O1" s="5"/>
      <c r="P1" s="5"/>
      <c r="Q1" s="5"/>
      <c r="R1" s="5"/>
      <c r="S1" s="3"/>
      <c r="T1" s="92" t="s">
        <v>152</v>
      </c>
    </row>
    <row r="2" spans="1:45" ht="20.25" customHeight="1">
      <c r="A2" s="5"/>
      <c r="B2" s="5"/>
      <c r="C2" s="5"/>
      <c r="D2" s="5"/>
      <c r="E2" s="5"/>
      <c r="F2" s="5"/>
      <c r="G2" s="5"/>
      <c r="H2" s="5"/>
      <c r="I2" s="5"/>
      <c r="J2" s="117"/>
      <c r="K2" s="5"/>
      <c r="L2" s="5"/>
      <c r="M2" s="5"/>
      <c r="N2" s="5"/>
      <c r="O2" s="5"/>
      <c r="P2" s="5"/>
      <c r="Q2" s="5"/>
      <c r="R2" s="5"/>
      <c r="S2" s="3"/>
      <c r="T2" s="155" t="s">
        <v>131</v>
      </c>
      <c r="U2" s="155" t="s">
        <v>132</v>
      </c>
      <c r="V2" s="166" t="s">
        <v>64</v>
      </c>
      <c r="AQ2" s="92" t="s">
        <v>152</v>
      </c>
    </row>
    <row r="3" spans="1:45" ht="21.75" customHeight="1">
      <c r="A3" t="s">
        <v>62</v>
      </c>
      <c r="S3" s="3"/>
      <c r="T3" s="156" t="s">
        <v>133</v>
      </c>
      <c r="U3" s="160"/>
      <c r="V3" s="167" t="s">
        <v>209</v>
      </c>
      <c r="AQ3" s="155" t="s">
        <v>131</v>
      </c>
      <c r="AR3" s="155" t="s">
        <v>132</v>
      </c>
      <c r="AS3" s="166" t="s">
        <v>64</v>
      </c>
    </row>
    <row r="4" spans="1:45" ht="21.75" customHeight="1">
      <c r="A4" s="6" t="s">
        <v>110</v>
      </c>
      <c r="B4" s="6"/>
      <c r="C4" s="6"/>
      <c r="D4" s="6"/>
      <c r="E4" s="6"/>
      <c r="F4" s="6"/>
      <c r="G4" s="6" t="s">
        <v>109</v>
      </c>
      <c r="H4" s="6"/>
      <c r="I4" s="6" t="s">
        <v>119</v>
      </c>
      <c r="J4" s="6"/>
      <c r="K4" s="6"/>
      <c r="L4" s="6"/>
      <c r="M4" s="6"/>
      <c r="N4" s="6"/>
      <c r="O4" s="6"/>
      <c r="P4" s="6"/>
      <c r="Q4" s="6"/>
      <c r="R4" s="23" t="s">
        <v>130</v>
      </c>
      <c r="S4" s="148"/>
      <c r="T4" s="156" t="s">
        <v>67</v>
      </c>
      <c r="U4" s="161" t="s">
        <v>140</v>
      </c>
      <c r="V4" s="155" t="s">
        <v>210</v>
      </c>
      <c r="AQ4" s="156" t="s">
        <v>133</v>
      </c>
      <c r="AR4" s="160"/>
      <c r="AS4" s="167" t="s">
        <v>187</v>
      </c>
    </row>
    <row r="5" spans="1:45" ht="21.75" customHeight="1">
      <c r="A5" s="7" t="s">
        <v>34</v>
      </c>
      <c r="B5" s="29"/>
      <c r="C5" s="29"/>
      <c r="D5" s="49"/>
      <c r="E5" s="65" t="s">
        <v>96</v>
      </c>
      <c r="F5" s="65"/>
      <c r="G5" s="83"/>
      <c r="H5" s="96"/>
      <c r="I5" s="105" t="s">
        <v>181</v>
      </c>
      <c r="J5" s="105"/>
      <c r="K5" s="105"/>
      <c r="L5" s="105"/>
      <c r="M5" s="105"/>
      <c r="N5" s="105"/>
      <c r="O5" s="105"/>
      <c r="P5" s="105"/>
      <c r="Q5" s="105"/>
      <c r="R5" s="138" t="s">
        <v>124</v>
      </c>
      <c r="S5" s="149"/>
      <c r="T5" s="156" t="s">
        <v>115</v>
      </c>
      <c r="U5" s="161" t="s">
        <v>129</v>
      </c>
      <c r="V5" s="155" t="s">
        <v>16</v>
      </c>
      <c r="AQ5" s="156" t="s">
        <v>67</v>
      </c>
      <c r="AR5" s="161" t="s">
        <v>140</v>
      </c>
      <c r="AS5" s="155" t="s">
        <v>6</v>
      </c>
    </row>
    <row r="6" spans="1:45" ht="21.75" customHeight="1">
      <c r="A6" s="8"/>
      <c r="B6" s="30"/>
      <c r="C6" s="30"/>
      <c r="D6" s="50"/>
      <c r="E6" s="65" t="s">
        <v>66</v>
      </c>
      <c r="F6" s="65"/>
      <c r="G6" s="83"/>
      <c r="H6" s="96"/>
      <c r="I6" s="106" t="s">
        <v>49</v>
      </c>
      <c r="J6" s="106"/>
      <c r="K6" s="106"/>
      <c r="L6" s="106"/>
      <c r="M6" s="106"/>
      <c r="N6" s="106"/>
      <c r="O6" s="106"/>
      <c r="P6" s="106"/>
      <c r="Q6" s="106"/>
      <c r="R6" s="139"/>
      <c r="S6" s="150"/>
      <c r="T6" s="156" t="s">
        <v>134</v>
      </c>
      <c r="U6" s="161" t="s">
        <v>69</v>
      </c>
      <c r="V6" s="155" t="s">
        <v>211</v>
      </c>
      <c r="AQ6" s="156" t="s">
        <v>115</v>
      </c>
      <c r="AR6" s="161" t="s">
        <v>129</v>
      </c>
      <c r="AS6" s="155" t="s">
        <v>146</v>
      </c>
    </row>
    <row r="7" spans="1:45" ht="21.75" customHeight="1">
      <c r="A7" s="7" t="s">
        <v>29</v>
      </c>
      <c r="B7" s="29"/>
      <c r="C7" s="29"/>
      <c r="D7" s="49"/>
      <c r="E7" s="65" t="s">
        <v>97</v>
      </c>
      <c r="F7" s="65"/>
      <c r="G7" s="84"/>
      <c r="H7" s="97"/>
      <c r="I7" s="107" t="s">
        <v>46</v>
      </c>
      <c r="J7" s="107"/>
      <c r="K7" s="107"/>
      <c r="L7" s="107"/>
      <c r="M7" s="107"/>
      <c r="N7" s="107"/>
      <c r="O7" s="107"/>
      <c r="P7" s="107"/>
      <c r="Q7" s="107"/>
      <c r="R7" s="138" t="s">
        <v>125</v>
      </c>
      <c r="S7" s="149"/>
      <c r="T7" s="157" t="s">
        <v>135</v>
      </c>
      <c r="U7" s="161" t="s">
        <v>141</v>
      </c>
      <c r="V7" s="155" t="s">
        <v>212</v>
      </c>
      <c r="AQ7" s="156" t="s">
        <v>134</v>
      </c>
      <c r="AR7" s="161" t="s">
        <v>69</v>
      </c>
      <c r="AS7" s="155" t="s">
        <v>147</v>
      </c>
    </row>
    <row r="8" spans="1:45" ht="21.75" customHeight="1">
      <c r="A8" s="9"/>
      <c r="B8" s="31"/>
      <c r="C8" s="31"/>
      <c r="D8" s="51"/>
      <c r="E8" s="65" t="s">
        <v>0</v>
      </c>
      <c r="F8" s="65"/>
      <c r="G8" s="84"/>
      <c r="H8" s="97"/>
      <c r="I8" s="107"/>
      <c r="J8" s="107"/>
      <c r="K8" s="107"/>
      <c r="L8" s="107"/>
      <c r="M8" s="107"/>
      <c r="N8" s="107"/>
      <c r="O8" s="107"/>
      <c r="P8" s="107"/>
      <c r="Q8" s="107"/>
      <c r="R8" s="140"/>
      <c r="S8" s="151"/>
      <c r="T8" s="157" t="s">
        <v>136</v>
      </c>
      <c r="U8" s="161" t="s">
        <v>142</v>
      </c>
      <c r="V8" s="155" t="s">
        <v>213</v>
      </c>
      <c r="AQ8" s="156" t="s">
        <v>135</v>
      </c>
      <c r="AR8" s="161" t="s">
        <v>141</v>
      </c>
      <c r="AS8" s="155" t="s">
        <v>61</v>
      </c>
    </row>
    <row r="9" spans="1:45" ht="21.75" customHeight="1">
      <c r="A9" s="9"/>
      <c r="B9" s="31"/>
      <c r="C9" s="31"/>
      <c r="D9" s="51"/>
      <c r="E9" s="65" t="s">
        <v>91</v>
      </c>
      <c r="F9" s="65"/>
      <c r="G9" s="84"/>
      <c r="H9" s="97"/>
      <c r="I9" s="107"/>
      <c r="J9" s="107"/>
      <c r="K9" s="107"/>
      <c r="L9" s="107"/>
      <c r="M9" s="107"/>
      <c r="N9" s="107"/>
      <c r="O9" s="107"/>
      <c r="P9" s="107"/>
      <c r="Q9" s="107"/>
      <c r="R9" s="140"/>
      <c r="S9" s="151"/>
      <c r="T9" s="157" t="s">
        <v>137</v>
      </c>
      <c r="U9" s="161" t="s">
        <v>144</v>
      </c>
      <c r="V9" s="155" t="s">
        <v>214</v>
      </c>
      <c r="AQ9" s="156" t="s">
        <v>136</v>
      </c>
      <c r="AR9" s="161" t="s">
        <v>142</v>
      </c>
      <c r="AS9" s="155" t="s">
        <v>18</v>
      </c>
    </row>
    <row r="10" spans="1:45" ht="21.75" customHeight="1">
      <c r="A10" s="9"/>
      <c r="B10" s="31"/>
      <c r="C10" s="31"/>
      <c r="D10" s="51"/>
      <c r="E10" s="65" t="s">
        <v>99</v>
      </c>
      <c r="F10" s="65"/>
      <c r="G10" s="84"/>
      <c r="H10" s="97"/>
      <c r="I10" s="107"/>
      <c r="J10" s="107"/>
      <c r="K10" s="107"/>
      <c r="L10" s="107"/>
      <c r="M10" s="107"/>
      <c r="N10" s="107"/>
      <c r="O10" s="107"/>
      <c r="P10" s="107"/>
      <c r="Q10" s="107"/>
      <c r="R10" s="140"/>
      <c r="S10" s="151"/>
      <c r="T10" s="157" t="s">
        <v>139</v>
      </c>
      <c r="U10" s="161" t="s">
        <v>145</v>
      </c>
      <c r="V10" s="155" t="s">
        <v>194</v>
      </c>
      <c r="AQ10" s="156" t="s">
        <v>137</v>
      </c>
      <c r="AR10" s="161" t="s">
        <v>144</v>
      </c>
      <c r="AS10" s="155" t="s">
        <v>148</v>
      </c>
    </row>
    <row r="11" spans="1:45" ht="21.75" customHeight="1">
      <c r="A11" s="9"/>
      <c r="B11" s="31"/>
      <c r="C11" s="31"/>
      <c r="D11" s="51"/>
      <c r="E11" s="65" t="s">
        <v>8</v>
      </c>
      <c r="F11" s="65"/>
      <c r="G11" s="84"/>
      <c r="H11" s="97"/>
      <c r="I11" s="107"/>
      <c r="J11" s="107"/>
      <c r="K11" s="107"/>
      <c r="L11" s="107"/>
      <c r="M11" s="107"/>
      <c r="N11" s="107"/>
      <c r="O11" s="107"/>
      <c r="P11" s="107"/>
      <c r="Q11" s="107"/>
      <c r="R11" s="140"/>
      <c r="S11" s="151"/>
      <c r="AA11" s="174" t="s">
        <v>207</v>
      </c>
      <c r="AB11" s="174" t="s">
        <v>207</v>
      </c>
      <c r="AC11" s="174" t="s">
        <v>207</v>
      </c>
      <c r="AD11" s="174" t="s">
        <v>207</v>
      </c>
      <c r="AE11" s="174" t="s">
        <v>65</v>
      </c>
      <c r="AF11" s="180" t="s">
        <v>197</v>
      </c>
      <c r="AG11" s="188"/>
      <c r="AH11" s="174" t="s">
        <v>206</v>
      </c>
      <c r="AQ11" s="156" t="s">
        <v>139</v>
      </c>
      <c r="AR11" s="161" t="s">
        <v>145</v>
      </c>
      <c r="AS11" s="155" t="s">
        <v>150</v>
      </c>
    </row>
    <row r="12" spans="1:45" ht="21.75" customHeight="1">
      <c r="A12" s="9"/>
      <c r="B12" s="31"/>
      <c r="C12" s="31"/>
      <c r="D12" s="51"/>
      <c r="E12" s="65" t="s">
        <v>100</v>
      </c>
      <c r="F12" s="65"/>
      <c r="G12" s="84"/>
      <c r="H12" s="97"/>
      <c r="I12" s="107" t="s">
        <v>182</v>
      </c>
      <c r="J12" s="107"/>
      <c r="K12" s="107"/>
      <c r="L12" s="107"/>
      <c r="M12" s="107"/>
      <c r="N12" s="107"/>
      <c r="O12" s="107"/>
      <c r="P12" s="107"/>
      <c r="Q12" s="107"/>
      <c r="R12" s="140"/>
      <c r="S12" s="151"/>
      <c r="AA12" s="82" t="str">
        <f>TEXT(AB12&amp;AC12,"@")</f>
        <v>1予防支援</v>
      </c>
      <c r="AB12" s="82">
        <v>1</v>
      </c>
      <c r="AC12" s="175" t="s">
        <v>65</v>
      </c>
      <c r="AD12" s="82" t="str">
        <f>IF(COUNTIF($AB$44:$AB$143,AA12)&gt;=1,"●","")</f>
        <v/>
      </c>
      <c r="AE12" s="82" t="s">
        <v>75</v>
      </c>
      <c r="AF12" s="181" t="str">
        <f>IF(AD12="","",VLOOKUP(AA12,$AB$44:$AF$143,5,FALSE))</f>
        <v/>
      </c>
      <c r="AG12" s="148"/>
      <c r="AH12" s="194" t="str">
        <f>TEXT(AF12,"ggge年m月")</f>
        <v/>
      </c>
    </row>
    <row r="13" spans="1:45" ht="21.75" customHeight="1">
      <c r="A13" s="8"/>
      <c r="B13" s="30"/>
      <c r="C13" s="30"/>
      <c r="D13" s="50"/>
      <c r="E13" s="65" t="s">
        <v>86</v>
      </c>
      <c r="F13" s="65"/>
      <c r="G13" s="84"/>
      <c r="H13" s="97"/>
      <c r="I13" s="107"/>
      <c r="J13" s="107"/>
      <c r="K13" s="107"/>
      <c r="L13" s="107"/>
      <c r="M13" s="107"/>
      <c r="N13" s="107"/>
      <c r="O13" s="107"/>
      <c r="P13" s="107"/>
      <c r="Q13" s="107"/>
      <c r="R13" s="139"/>
      <c r="S13" s="150"/>
      <c r="AA13" s="82" t="str">
        <f>TEXT(AB13&amp;AC13,"@")</f>
        <v>2予防支援</v>
      </c>
      <c r="AB13" s="82">
        <v>2</v>
      </c>
      <c r="AC13" s="175" t="s">
        <v>65</v>
      </c>
      <c r="AD13" s="82" t="str">
        <f>IF(COUNTIF($AB$44:$AB$143,AA13)&gt;=1,"●","")</f>
        <v/>
      </c>
      <c r="AE13" s="82" t="s">
        <v>195</v>
      </c>
      <c r="AF13" s="181" t="str">
        <f>IF(AD13="","",VLOOKUP(AA13,$AB$44:$AF$143,5,FALSE))</f>
        <v/>
      </c>
      <c r="AG13" s="148"/>
      <c r="AH13" s="194" t="str">
        <f>TEXT(AF13,"ggge年m月")</f>
        <v/>
      </c>
    </row>
    <row r="14" spans="1:45" ht="21.75" customHeight="1">
      <c r="A14" s="10" t="s">
        <v>120</v>
      </c>
      <c r="B14" s="32"/>
      <c r="C14" s="32"/>
      <c r="D14" s="52"/>
      <c r="E14" s="65" t="s">
        <v>121</v>
      </c>
      <c r="F14" s="65"/>
      <c r="G14" s="84"/>
      <c r="H14" s="97"/>
      <c r="I14" s="107" t="s">
        <v>128</v>
      </c>
      <c r="J14" s="107"/>
      <c r="K14" s="107"/>
      <c r="L14" s="107"/>
      <c r="M14" s="107"/>
      <c r="N14" s="107"/>
      <c r="O14" s="107"/>
      <c r="P14" s="107"/>
      <c r="Q14" s="107"/>
      <c r="R14" s="138" t="s">
        <v>125</v>
      </c>
      <c r="S14" s="149"/>
      <c r="AA14" s="82" t="str">
        <f>TEXT(AB14&amp;AC14,"@")</f>
        <v>3予防支援</v>
      </c>
      <c r="AB14" s="82">
        <v>3</v>
      </c>
      <c r="AC14" s="175" t="s">
        <v>65</v>
      </c>
      <c r="AD14" s="82" t="str">
        <f>IF(COUNTIF($AB$44:$AB$143,AA14)&gt;=1,"●","")</f>
        <v/>
      </c>
      <c r="AE14" s="82" t="s">
        <v>208</v>
      </c>
      <c r="AF14" s="181" t="str">
        <f>IF(AD14="","",VLOOKUP(AA14,$AB$44:$AF$143,5,FALSE))</f>
        <v/>
      </c>
      <c r="AG14" s="148"/>
      <c r="AH14" s="194" t="str">
        <f>TEXT(AF14,"ggge年m月")</f>
        <v/>
      </c>
    </row>
    <row r="15" spans="1:45" ht="21.75" customHeight="1">
      <c r="A15" s="11"/>
      <c r="B15" s="33"/>
      <c r="C15" s="33"/>
      <c r="D15" s="53"/>
      <c r="E15" s="65" t="s">
        <v>94</v>
      </c>
      <c r="F15" s="65"/>
      <c r="G15" s="84"/>
      <c r="H15" s="97"/>
      <c r="I15" s="107"/>
      <c r="J15" s="107"/>
      <c r="K15" s="107"/>
      <c r="L15" s="107"/>
      <c r="M15" s="107"/>
      <c r="N15" s="107"/>
      <c r="O15" s="107"/>
      <c r="P15" s="107"/>
      <c r="Q15" s="107"/>
      <c r="R15" s="140"/>
      <c r="S15" s="151"/>
      <c r="AA15" s="174" t="s">
        <v>207</v>
      </c>
      <c r="AB15" s="174" t="s">
        <v>207</v>
      </c>
      <c r="AC15" s="174" t="s">
        <v>207</v>
      </c>
      <c r="AD15" s="174" t="s">
        <v>207</v>
      </c>
      <c r="AE15" s="174" t="s">
        <v>205</v>
      </c>
      <c r="AF15" s="180" t="s">
        <v>197</v>
      </c>
      <c r="AG15" s="188"/>
      <c r="AH15" s="174" t="s">
        <v>206</v>
      </c>
    </row>
    <row r="16" spans="1:45" ht="21.75" customHeight="1">
      <c r="A16" s="11"/>
      <c r="B16" s="33"/>
      <c r="C16" s="33"/>
      <c r="D16" s="53"/>
      <c r="E16" s="65" t="s">
        <v>122</v>
      </c>
      <c r="F16" s="65"/>
      <c r="G16" s="84"/>
      <c r="H16" s="97"/>
      <c r="I16" s="107"/>
      <c r="J16" s="107"/>
      <c r="K16" s="107"/>
      <c r="L16" s="107"/>
      <c r="M16" s="107"/>
      <c r="N16" s="107"/>
      <c r="O16" s="107"/>
      <c r="P16" s="107"/>
      <c r="Q16" s="107"/>
      <c r="R16" s="140"/>
      <c r="S16" s="151"/>
      <c r="AA16" s="82" t="str">
        <f>TEXT(AB16&amp;AC16,"@")</f>
        <v>1ｹｱﾏﾈｼﾞﾒﾝﾄ</v>
      </c>
      <c r="AB16" s="82">
        <v>1</v>
      </c>
      <c r="AC16" s="175" t="s">
        <v>205</v>
      </c>
      <c r="AD16" s="82" t="str">
        <f>IF(COUNTIF($AB$44:$AB$143,AA16)&gt;=1,"●","")</f>
        <v/>
      </c>
      <c r="AE16" s="82" t="s">
        <v>75</v>
      </c>
      <c r="AF16" s="181" t="str">
        <f>IF(AD16="","",VLOOKUP(AA16,$AB$44:$AF$143,5,FALSE))</f>
        <v/>
      </c>
      <c r="AG16" s="148"/>
      <c r="AH16" s="194" t="str">
        <f>TEXT(AF16,"ggge年m月")</f>
        <v/>
      </c>
      <c r="AI16" s="3"/>
      <c r="AJ16" s="3"/>
      <c r="AK16" s="203"/>
    </row>
    <row r="17" spans="1:46" ht="21.75" customHeight="1">
      <c r="A17" s="12"/>
      <c r="B17" s="34"/>
      <c r="C17" s="34"/>
      <c r="D17" s="54"/>
      <c r="E17" s="65" t="s">
        <v>94</v>
      </c>
      <c r="F17" s="65"/>
      <c r="G17" s="84"/>
      <c r="H17" s="97"/>
      <c r="I17" s="107"/>
      <c r="J17" s="107"/>
      <c r="K17" s="107"/>
      <c r="L17" s="107"/>
      <c r="M17" s="107"/>
      <c r="N17" s="107"/>
      <c r="O17" s="107"/>
      <c r="P17" s="107"/>
      <c r="Q17" s="107"/>
      <c r="R17" s="139"/>
      <c r="S17" s="150"/>
      <c r="AA17" s="82" t="str">
        <f>TEXT(AB17&amp;AC17,"@")</f>
        <v>2ｹｱﾏﾈｼﾞﾒﾝﾄ</v>
      </c>
      <c r="AB17" s="82">
        <v>2</v>
      </c>
      <c r="AC17" s="175" t="s">
        <v>205</v>
      </c>
      <c r="AD17" s="82" t="str">
        <f>IF(COUNTIF($AB$44:$AB$143,AA17)&gt;=1,"●","")</f>
        <v/>
      </c>
      <c r="AE17" s="82" t="s">
        <v>195</v>
      </c>
      <c r="AF17" s="181" t="str">
        <f>IF(AD17="","",VLOOKUP(AA17,$AB$44:$AF$143,5,FALSE))</f>
        <v/>
      </c>
      <c r="AG17" s="148"/>
      <c r="AH17" s="194" t="str">
        <f>TEXT(AF17,"ggge年m月")</f>
        <v/>
      </c>
      <c r="AK17" s="204"/>
      <c r="AL17" s="209"/>
    </row>
    <row r="18" spans="1:46" ht="21.75" customHeight="1">
      <c r="A18" s="7" t="s">
        <v>103</v>
      </c>
      <c r="B18" s="29"/>
      <c r="C18" s="29"/>
      <c r="D18" s="49"/>
      <c r="E18" s="65" t="s">
        <v>104</v>
      </c>
      <c r="F18" s="65"/>
      <c r="G18" s="84"/>
      <c r="H18" s="97"/>
      <c r="I18" s="107" t="s">
        <v>149</v>
      </c>
      <c r="J18" s="107"/>
      <c r="K18" s="107"/>
      <c r="L18" s="107"/>
      <c r="M18" s="107"/>
      <c r="N18" s="107"/>
      <c r="O18" s="107"/>
      <c r="P18" s="107"/>
      <c r="Q18" s="107"/>
      <c r="R18" s="141" t="s">
        <v>126</v>
      </c>
      <c r="S18" s="149"/>
      <c r="AA18" s="82" t="str">
        <f>TEXT(AB18&amp;AC18,"@")</f>
        <v>3ｹｱﾏﾈｼﾞﾒﾝﾄ</v>
      </c>
      <c r="AB18" s="82">
        <v>3</v>
      </c>
      <c r="AC18" s="175" t="s">
        <v>205</v>
      </c>
      <c r="AD18" s="82" t="str">
        <f>IF(COUNTIF($AB$44:$AB$143,AA18)&gt;=1,"●","")</f>
        <v/>
      </c>
      <c r="AE18" s="82" t="s">
        <v>208</v>
      </c>
      <c r="AF18" s="181" t="str">
        <f>IF(AD18="","",VLOOKUP(AA18,$AB$44:$AF$143,5,FALSE))</f>
        <v/>
      </c>
      <c r="AG18" s="148"/>
      <c r="AH18" s="194" t="str">
        <f>TEXT(AF18,"ggge年m月")</f>
        <v/>
      </c>
      <c r="AK18" s="204"/>
      <c r="AL18" s="209"/>
    </row>
    <row r="19" spans="1:46" ht="21.75" customHeight="1">
      <c r="A19" s="9"/>
      <c r="B19" s="31"/>
      <c r="C19" s="31"/>
      <c r="D19" s="51"/>
      <c r="E19" s="65" t="s">
        <v>105</v>
      </c>
      <c r="F19" s="65"/>
      <c r="G19" s="84"/>
      <c r="H19" s="97"/>
      <c r="I19" s="107"/>
      <c r="J19" s="107"/>
      <c r="K19" s="107"/>
      <c r="L19" s="107"/>
      <c r="M19" s="107"/>
      <c r="N19" s="107"/>
      <c r="O19" s="107"/>
      <c r="P19" s="107"/>
      <c r="Q19" s="107"/>
      <c r="R19" s="140"/>
      <c r="S19" s="151"/>
    </row>
    <row r="20" spans="1:46" ht="21.75" customHeight="1">
      <c r="A20" s="9"/>
      <c r="B20" s="31"/>
      <c r="C20" s="31"/>
      <c r="D20" s="51"/>
      <c r="E20" s="65" t="s">
        <v>106</v>
      </c>
      <c r="F20" s="65"/>
      <c r="G20" s="84"/>
      <c r="H20" s="97"/>
      <c r="I20" s="107"/>
      <c r="J20" s="107"/>
      <c r="K20" s="107"/>
      <c r="L20" s="107"/>
      <c r="M20" s="107"/>
      <c r="N20" s="107"/>
      <c r="O20" s="107"/>
      <c r="P20" s="107"/>
      <c r="Q20" s="107"/>
      <c r="R20" s="140"/>
      <c r="S20" s="151"/>
    </row>
    <row r="21" spans="1:46" ht="21.75" customHeight="1">
      <c r="A21" s="9"/>
      <c r="B21" s="31"/>
      <c r="C21" s="31"/>
      <c r="D21" s="51"/>
      <c r="E21" s="65" t="s">
        <v>26</v>
      </c>
      <c r="F21" s="65"/>
      <c r="G21" s="85"/>
      <c r="H21" s="98"/>
      <c r="I21" s="107"/>
      <c r="J21" s="107"/>
      <c r="K21" s="107"/>
      <c r="L21" s="107"/>
      <c r="M21" s="107"/>
      <c r="N21" s="107"/>
      <c r="O21" s="107"/>
      <c r="P21" s="107"/>
      <c r="Q21" s="107"/>
      <c r="R21" s="140"/>
      <c r="S21" s="151"/>
    </row>
    <row r="22" spans="1:46" ht="21.75" customHeight="1">
      <c r="A22" s="9"/>
      <c r="B22" s="31"/>
      <c r="C22" s="31"/>
      <c r="D22" s="51"/>
      <c r="E22" s="65" t="s">
        <v>85</v>
      </c>
      <c r="F22" s="65"/>
      <c r="G22" s="84"/>
      <c r="H22" s="97"/>
      <c r="I22" s="107"/>
      <c r="J22" s="107"/>
      <c r="K22" s="107"/>
      <c r="L22" s="107"/>
      <c r="M22" s="107"/>
      <c r="N22" s="107"/>
      <c r="O22" s="107"/>
      <c r="P22" s="107"/>
      <c r="Q22" s="107"/>
      <c r="R22" s="140"/>
      <c r="S22" s="151"/>
      <c r="AF22" s="182"/>
      <c r="AG22" s="148"/>
      <c r="AH22" s="82" t="s">
        <v>56</v>
      </c>
      <c r="AI22" s="82" t="s">
        <v>42</v>
      </c>
      <c r="AJ22" s="82" t="s">
        <v>191</v>
      </c>
      <c r="AK22" s="201" t="s">
        <v>192</v>
      </c>
      <c r="AL22" s="197"/>
    </row>
    <row r="23" spans="1:46" ht="21.75" customHeight="1">
      <c r="A23" s="8"/>
      <c r="B23" s="30"/>
      <c r="C23" s="30"/>
      <c r="D23" s="50"/>
      <c r="E23" s="65" t="s">
        <v>107</v>
      </c>
      <c r="F23" s="65"/>
      <c r="G23" s="84"/>
      <c r="H23" s="97"/>
      <c r="I23" s="107"/>
      <c r="J23" s="107"/>
      <c r="K23" s="107"/>
      <c r="L23" s="107"/>
      <c r="M23" s="107"/>
      <c r="N23" s="107"/>
      <c r="O23" s="107"/>
      <c r="P23" s="107"/>
      <c r="Q23" s="107"/>
      <c r="R23" s="139"/>
      <c r="S23" s="150"/>
      <c r="U23" s="162">
        <f>H26</f>
        <v>10.210000000000001</v>
      </c>
      <c r="V23" s="168" t="s">
        <v>201</v>
      </c>
      <c r="AF23" s="182" t="s">
        <v>123</v>
      </c>
      <c r="AG23" s="148"/>
      <c r="AH23" s="82">
        <f>G28</f>
        <v>2026</v>
      </c>
      <c r="AI23" s="197">
        <f>H28</f>
        <v>6</v>
      </c>
      <c r="AJ23" s="197">
        <v>1</v>
      </c>
      <c r="AK23" s="205">
        <f>DATE(AH23,AI23,AJ23)</f>
        <v>46174</v>
      </c>
      <c r="AL23" s="194" t="str">
        <f>TEXT(AK23,"ggge年m月")</f>
        <v>令和8年6月</v>
      </c>
    </row>
    <row r="24" spans="1:46" ht="21.75" customHeight="1">
      <c r="A24" s="10" t="s">
        <v>102</v>
      </c>
      <c r="B24" s="32"/>
      <c r="C24" s="32"/>
      <c r="D24" s="52"/>
      <c r="E24" s="65" t="s">
        <v>47</v>
      </c>
      <c r="F24" s="65"/>
      <c r="G24" s="86">
        <v>442</v>
      </c>
      <c r="H24" s="99">
        <v>10.210000000000001</v>
      </c>
      <c r="I24" s="108" t="s">
        <v>25</v>
      </c>
      <c r="J24" s="108"/>
      <c r="K24" s="108"/>
      <c r="L24" s="108"/>
      <c r="M24" s="108"/>
      <c r="N24" s="108"/>
      <c r="O24" s="108"/>
      <c r="P24" s="108"/>
      <c r="Q24" s="108"/>
      <c r="R24" s="138" t="s">
        <v>125</v>
      </c>
      <c r="S24" s="149"/>
      <c r="U24" s="82">
        <f>ROUNDDOWN(G24*H24,0)</f>
        <v>4512</v>
      </c>
      <c r="V24" s="168" t="s">
        <v>201</v>
      </c>
      <c r="AF24" s="182" t="s">
        <v>190</v>
      </c>
      <c r="AG24" s="148"/>
      <c r="AH24" s="82">
        <v>2026</v>
      </c>
      <c r="AI24" s="197">
        <f>AI23-1</f>
        <v>5</v>
      </c>
      <c r="AJ24" s="197">
        <v>1</v>
      </c>
      <c r="AK24" s="205">
        <f>DATE(AH24,AI24,AJ24)</f>
        <v>46143</v>
      </c>
      <c r="AL24" s="194" t="str">
        <f>TEXT(AK24,"ggge年m月")</f>
        <v>令和8年5月</v>
      </c>
    </row>
    <row r="25" spans="1:46" ht="21.75" customHeight="1">
      <c r="A25" s="13" t="s">
        <v>41</v>
      </c>
      <c r="B25" s="35"/>
      <c r="C25" s="35"/>
      <c r="D25" s="55"/>
      <c r="E25" s="65" t="s">
        <v>24</v>
      </c>
      <c r="F25" s="65"/>
      <c r="G25" s="86">
        <v>300</v>
      </c>
      <c r="H25" s="99">
        <v>10.210000000000001</v>
      </c>
      <c r="I25" s="109"/>
      <c r="J25" s="109"/>
      <c r="K25" s="109"/>
      <c r="L25" s="109"/>
      <c r="M25" s="109"/>
      <c r="N25" s="109"/>
      <c r="O25" s="109"/>
      <c r="P25" s="109"/>
      <c r="Q25" s="109"/>
      <c r="R25" s="140"/>
      <c r="S25" s="151"/>
      <c r="U25" s="82">
        <f>ROUNDDOWN(G25*H25,0)</f>
        <v>3063</v>
      </c>
      <c r="V25" s="168" t="s">
        <v>201</v>
      </c>
      <c r="AN25" s="42"/>
      <c r="AO25" s="42"/>
      <c r="AP25" s="42"/>
      <c r="AQ25" s="42"/>
      <c r="AR25" s="42"/>
      <c r="AS25" s="42"/>
      <c r="AT25" s="42"/>
    </row>
    <row r="26" spans="1:46" ht="21.75" customHeight="1">
      <c r="A26" s="14"/>
      <c r="B26" s="36"/>
      <c r="C26" s="36"/>
      <c r="D26" s="56"/>
      <c r="E26" s="65" t="s">
        <v>15</v>
      </c>
      <c r="F26" s="65"/>
      <c r="G26" s="86">
        <v>300</v>
      </c>
      <c r="H26" s="99">
        <v>10.210000000000001</v>
      </c>
      <c r="I26" s="109"/>
      <c r="J26" s="109"/>
      <c r="K26" s="109"/>
      <c r="L26" s="109"/>
      <c r="M26" s="109"/>
      <c r="N26" s="109"/>
      <c r="O26" s="109"/>
      <c r="P26" s="109"/>
      <c r="Q26" s="109"/>
      <c r="R26" s="140"/>
      <c r="S26" s="151"/>
      <c r="U26" s="82">
        <f>ROUNDDOWN(G26*H26,0)</f>
        <v>3063</v>
      </c>
      <c r="V26" s="168" t="s">
        <v>201</v>
      </c>
      <c r="AF26" s="182" t="s">
        <v>159</v>
      </c>
      <c r="AG26" s="189"/>
      <c r="AH26" s="189"/>
      <c r="AI26" s="148"/>
      <c r="AJ26" s="199" t="s">
        <v>111</v>
      </c>
      <c r="AK26" s="182" t="s">
        <v>199</v>
      </c>
      <c r="AL26" s="189"/>
      <c r="AM26" s="148"/>
      <c r="AN26" s="210" t="s">
        <v>169</v>
      </c>
      <c r="AO26" s="210" t="s">
        <v>218</v>
      </c>
      <c r="AP26" s="210" t="s">
        <v>164</v>
      </c>
      <c r="AQ26" s="165" t="s">
        <v>222</v>
      </c>
      <c r="AR26" s="210" t="s">
        <v>227</v>
      </c>
      <c r="AS26" s="210" t="s">
        <v>158</v>
      </c>
      <c r="AT26" s="82"/>
    </row>
    <row r="27" spans="1:46" ht="21.75" customHeight="1">
      <c r="A27" s="15" t="s">
        <v>40</v>
      </c>
      <c r="B27" s="37"/>
      <c r="C27" s="37"/>
      <c r="D27" s="57"/>
      <c r="E27" s="66" t="s">
        <v>193</v>
      </c>
      <c r="F27" s="73"/>
      <c r="G27" s="87" t="s">
        <v>101</v>
      </c>
      <c r="H27" s="100"/>
      <c r="I27" s="110"/>
      <c r="J27" s="119"/>
      <c r="K27" s="119"/>
      <c r="L27" s="119"/>
      <c r="M27" s="119"/>
      <c r="N27" s="119"/>
      <c r="O27" s="119"/>
      <c r="P27" s="119"/>
      <c r="Q27" s="135"/>
      <c r="R27" s="142"/>
      <c r="S27" s="151"/>
      <c r="AF27" s="183" t="s">
        <v>13</v>
      </c>
      <c r="AG27" s="183"/>
      <c r="AH27" s="183"/>
      <c r="AI27" s="198"/>
      <c r="AJ27" s="200"/>
      <c r="AK27" s="82" t="s">
        <v>47</v>
      </c>
      <c r="AL27" s="82" t="s">
        <v>24</v>
      </c>
      <c r="AM27" s="82" t="s">
        <v>15</v>
      </c>
      <c r="AN27" s="211"/>
      <c r="AO27" s="211"/>
      <c r="AP27" s="211"/>
      <c r="AQ27" s="165" t="s">
        <v>48</v>
      </c>
      <c r="AR27" s="211"/>
      <c r="AS27" s="211"/>
      <c r="AT27" s="21" t="s">
        <v>228</v>
      </c>
    </row>
    <row r="28" spans="1:46" ht="21" customHeight="1">
      <c r="A28" s="16"/>
      <c r="B28" s="38"/>
      <c r="C28" s="38"/>
      <c r="D28" s="58"/>
      <c r="E28" s="66" t="s">
        <v>189</v>
      </c>
      <c r="F28" s="73"/>
      <c r="G28" s="88">
        <v>2026</v>
      </c>
      <c r="H28" s="101">
        <v>6</v>
      </c>
      <c r="I28" s="110"/>
      <c r="J28" s="119"/>
      <c r="K28" s="119"/>
      <c r="L28" s="119"/>
      <c r="M28" s="119"/>
      <c r="N28" s="119"/>
      <c r="O28" s="119"/>
      <c r="P28" s="119"/>
      <c r="Q28" s="135"/>
      <c r="R28" s="142"/>
      <c r="S28" s="151"/>
      <c r="T28" s="158"/>
      <c r="AF28" s="184" t="s">
        <v>90</v>
      </c>
      <c r="AG28" s="185"/>
      <c r="AH28" s="185"/>
      <c r="AI28" s="149"/>
      <c r="AJ28" s="201" t="str">
        <f>IF(AF12&lt;&gt;I33,"月遅れ（"&amp;AH12&amp;"）",I33)</f>
        <v/>
      </c>
      <c r="AK28" s="82">
        <f>SUMIFS(I47:I146,$D$47:$D$146,AF12,$F$47:$F$146,"予防支援")</f>
        <v>0</v>
      </c>
      <c r="AL28" s="82">
        <f>SUMIFS(J47:J146,$D$47:$D$146,AF12,$F$47:$F$146,"予防支援")</f>
        <v>0</v>
      </c>
      <c r="AM28" s="82">
        <f>SUMIFS(K47:K146,$D$47:$D$146,AF12,$F$47:$F$146,"予防支援")</f>
        <v>0</v>
      </c>
      <c r="AN28" s="212">
        <f t="shared" ref="AN28:AN33" si="0">AK28*$G$24+AL28*$G$25+AM28*$G$26</f>
        <v>0</v>
      </c>
      <c r="AO28" s="212">
        <f>SUMIFS($AO$44:$AO$143,$AF$44:$AF$143,AF12,$AH$44:$AH$143,AC12)</f>
        <v>0</v>
      </c>
      <c r="AP28" s="217" t="str">
        <f>IF($AF$12="","",IF($AF$12&gt;=$AK$23,"後","前"))</f>
        <v/>
      </c>
      <c r="AQ28" s="212">
        <f>SUMIFS($AP$44:$AP$143,$AF$44:$AF$143,AF12,$AH$44:$AH$143,AC12)</f>
        <v>0</v>
      </c>
      <c r="AR28" s="212">
        <f>SUMIFS($AQ$44:$AQ$143,$AF$44:$AF$143,AF12,$AH$44:$AH$143,AC12)</f>
        <v>0</v>
      </c>
      <c r="AS28" s="212">
        <f>SUMIFS($AR$44:$AR$143,$AF$44:$AF$143,AF12,$AH$44:$AH$143,AC12)</f>
        <v>0</v>
      </c>
      <c r="AT28" s="225">
        <f>SUMIFS($AS$44:$AS$143,$AF$44:$AF$143,AF12,$AH$44:$AH$143,AC12)</f>
        <v>0</v>
      </c>
    </row>
    <row r="29" spans="1:46" ht="21" customHeight="1">
      <c r="A29" s="17"/>
      <c r="B29" s="39"/>
      <c r="C29" s="39"/>
      <c r="D29" s="59"/>
      <c r="E29" s="65" t="s">
        <v>28</v>
      </c>
      <c r="F29" s="65"/>
      <c r="G29" s="89">
        <v>2.1000000000000001e-002</v>
      </c>
      <c r="H29" s="102"/>
      <c r="I29" s="111"/>
      <c r="J29" s="120"/>
      <c r="K29" s="120"/>
      <c r="L29" s="120"/>
      <c r="M29" s="120"/>
      <c r="N29" s="120"/>
      <c r="O29" s="120"/>
      <c r="P29" s="120"/>
      <c r="Q29" s="136"/>
      <c r="R29" s="143"/>
      <c r="S29" s="150"/>
      <c r="AF29" s="142"/>
      <c r="AG29" s="190"/>
      <c r="AH29" s="190"/>
      <c r="AI29" s="151"/>
      <c r="AJ29" s="165" t="str">
        <f>"月遅れ（"&amp;AH13&amp;"）"</f>
        <v>月遅れ（）</v>
      </c>
      <c r="AK29" s="82">
        <f>SUMIFS(I47:I146,$D$47:$D$146,AF13,$F$47:$F$146,"予防支援")</f>
        <v>0</v>
      </c>
      <c r="AL29" s="82">
        <f>SUMIFS(J47:J146,$D$47:$D$146,AF13,$F$47:$F$146,"予防支援")</f>
        <v>0</v>
      </c>
      <c r="AM29" s="82">
        <f>SUMIFS(K47:K146,$D$47:$D$146,AF13,$F$47:$F$146,"予防支援")</f>
        <v>0</v>
      </c>
      <c r="AN29" s="212">
        <f t="shared" si="0"/>
        <v>0</v>
      </c>
      <c r="AO29" s="212">
        <f>SUMIFS($AO$44:$AO$143,$AF$44:$AF$143,AF13,$AH$44:$AH$143,AC13)</f>
        <v>0</v>
      </c>
      <c r="AP29" s="217" t="str">
        <f>IF($AF$13="","",IF($AF$13&gt;=$AK$23,"後","前"))</f>
        <v/>
      </c>
      <c r="AQ29" s="212">
        <f>SUMIFS($AP$44:$AP$143,$AF$44:$AF$143,AF13,$AH$44:$AH$143,AC13)</f>
        <v>0</v>
      </c>
      <c r="AR29" s="212">
        <f>SUMIFS($AQ$44:$AQ$143,$AF$44:$AF$143,AF13,$AH$44:$AH$143,AC13)</f>
        <v>0</v>
      </c>
      <c r="AS29" s="212">
        <f>SUMIFS($AR$44:$AR$143,$AF$44:$AF$143,AF13,$AH$44:$AH$143,AC13)</f>
        <v>0</v>
      </c>
      <c r="AT29" s="225">
        <f>SUMIFS($AS$44:$AS$143,$AF$44:$AF$143,AF13,$AH$44:$AH$143,AC13)</f>
        <v>0</v>
      </c>
    </row>
    <row r="30" spans="1:46" ht="21" customHeight="1">
      <c r="A30" s="18"/>
      <c r="B30" s="18"/>
      <c r="C30" s="18"/>
      <c r="D30" s="18"/>
      <c r="E30" s="31"/>
      <c r="F30" s="31"/>
      <c r="G30" s="90"/>
      <c r="H30" s="103"/>
      <c r="R30" s="144"/>
      <c r="S30" s="3"/>
      <c r="AF30" s="143"/>
      <c r="AG30" s="191"/>
      <c r="AH30" s="191"/>
      <c r="AI30" s="150"/>
      <c r="AJ30" s="165" t="str">
        <f>"月遅れ（"&amp;AH14&amp;"）"</f>
        <v>月遅れ（）</v>
      </c>
      <c r="AK30" s="82">
        <f>SUMIFS(I47:I146,$D$47:$D$146,AF14,$F$47:$F$146,"予防支援")</f>
        <v>0</v>
      </c>
      <c r="AL30" s="82">
        <f>SUMIFS(J47:J146,$D$47:$D$146,AF14,$F$47:$F$146,"予防支援")</f>
        <v>0</v>
      </c>
      <c r="AM30" s="82">
        <f>SUMIFS(K47:K146,$D$47:$D$146,AF14,$F$47:$F$146,"予防支援")</f>
        <v>0</v>
      </c>
      <c r="AN30" s="212">
        <f t="shared" si="0"/>
        <v>0</v>
      </c>
      <c r="AO30" s="212">
        <f>SUMIFS($AO$44:$AO$143,$AF$44:$AF$143,AF14,$AH$44:$AH$143,AC14)</f>
        <v>0</v>
      </c>
      <c r="AP30" s="217" t="str">
        <f>IF($AF$14="","",IF($AF$14&gt;=$AK$23,"後","前"))</f>
        <v/>
      </c>
      <c r="AQ30" s="212">
        <f>SUMIFS($AP$44:$AP$143,$AF$44:$AF$143,AF14,$AH$44:$AH$143,AC14)</f>
        <v>0</v>
      </c>
      <c r="AR30" s="212">
        <f>SUMIFS($AQ$44:$AQ$143,$AF$44:$AF$143,AF14,$AH$44:$AH$143,AC14)</f>
        <v>0</v>
      </c>
      <c r="AS30" s="212">
        <f>SUMIFS($AR$44:$AR$143,$AF$44:$AF$143,AF14,$AH$44:$AH$143,AC14)</f>
        <v>0</v>
      </c>
      <c r="AT30" s="225">
        <f>SUMIFS($AS$44:$AS$143,$AF$44:$AF$143,AF14,$AH$44:$AH$143,AC14)</f>
        <v>0</v>
      </c>
    </row>
    <row r="31" spans="1:46" ht="22.5" customHeight="1">
      <c r="A31" t="s">
        <v>165</v>
      </c>
      <c r="R31" s="4"/>
      <c r="S31" s="3"/>
      <c r="AF31" s="184" t="s">
        <v>156</v>
      </c>
      <c r="AG31" s="185"/>
      <c r="AH31" s="185"/>
      <c r="AI31" s="149"/>
      <c r="AJ31" s="201" t="str">
        <f>IF(AF16&lt;&gt;I33,"月遅れ（"&amp;AH16&amp;"）",I33)</f>
        <v/>
      </c>
      <c r="AK31" s="82">
        <f>SUMIFS(I47:I146,$D$47:$D$146,AF16,$F$47:$F$146,"ｹｱﾏﾈｼﾞﾒﾝﾄ")</f>
        <v>0</v>
      </c>
      <c r="AL31" s="82">
        <f>SUMIFS(J47:J146,$D$47:$D$146,AF16,$F$47:$F$146,"ｹｱﾏﾈｼﾞﾒﾝﾄ")</f>
        <v>0</v>
      </c>
      <c r="AM31" s="82">
        <f>SUMIFS(K47:K146,$D$47:$D$146,AF16,$F$47:$F$146,"ｹｱﾏﾈｼﾞﾒﾝﾄ")</f>
        <v>0</v>
      </c>
      <c r="AN31" s="212">
        <f t="shared" si="0"/>
        <v>0</v>
      </c>
      <c r="AO31" s="212">
        <f>SUMIFS($AO$44:$AO$143,$AF$44:$AF$143,AF16,$AH$44:$AH$143,AC16)</f>
        <v>0</v>
      </c>
      <c r="AP31" s="217" t="str">
        <f>IF($AF$16="","",IF($AF$16&gt;=$AK$23,"後","前"))</f>
        <v/>
      </c>
      <c r="AQ31" s="212">
        <f>SUMIFS($AP$44:$AP$143,$AF$44:$AF$143,AF16,$AH$44:$AH$143,AC16)</f>
        <v>0</v>
      </c>
      <c r="AR31" s="212">
        <f>SUMIFS($AQ$44:$AQ$143,$AF$44:$AF$143,AF16,$AH$44:$AH$143,AC16)</f>
        <v>0</v>
      </c>
      <c r="AS31" s="212">
        <f>SUMIFS($AR$44:$AR$143,$AF$44:$AF$143,AF16,$AH$44:$AH$143,AC16)</f>
        <v>0</v>
      </c>
      <c r="AT31" s="225">
        <f>SUMIFS($AS$44:$AS$143,$AF$44:$AF$143,AF16,$AH$44:$AH$143,AC16)</f>
        <v>0</v>
      </c>
    </row>
    <row r="32" spans="1:46" ht="22.5" customHeight="1">
      <c r="A32" s="6" t="s">
        <v>110</v>
      </c>
      <c r="B32" s="6"/>
      <c r="C32" s="6"/>
      <c r="D32" s="6"/>
      <c r="E32" s="6"/>
      <c r="F32" s="6"/>
      <c r="G32" s="6" t="s">
        <v>109</v>
      </c>
      <c r="H32" s="6"/>
      <c r="I32" s="112" t="s">
        <v>167</v>
      </c>
      <c r="J32" s="112"/>
      <c r="K32" s="112"/>
      <c r="L32" s="23" t="s">
        <v>157</v>
      </c>
      <c r="M32" s="43"/>
      <c r="N32" s="43"/>
      <c r="O32" s="43"/>
      <c r="P32" s="43"/>
      <c r="Q32" s="43"/>
      <c r="R32" s="68"/>
      <c r="S32" s="3"/>
      <c r="AF32" s="142"/>
      <c r="AG32" s="190"/>
      <c r="AH32" s="190"/>
      <c r="AI32" s="151"/>
      <c r="AJ32" s="165" t="str">
        <f>"月遅れ（"&amp;AH17&amp;"）"</f>
        <v>月遅れ（）</v>
      </c>
      <c r="AK32" s="82">
        <f>SUMIFS(I47:I146,$D$47:$D$146,AF17,$F$47:$F$146,"ｹｱﾏﾈｼﾞﾒﾝﾄ")</f>
        <v>0</v>
      </c>
      <c r="AL32" s="82">
        <f>SUMIFS(J47:J146,$D$47:$D$146,AF17,$F$47:$F$146,"ｹｱﾏﾈｼﾞﾒﾝﾄ")</f>
        <v>0</v>
      </c>
      <c r="AM32" s="82">
        <f>SUMIFS(K47:K146,$D$47:$D$146,AF17,$F$47:$F$146,"ｹｱﾏﾈｼﾞﾒﾝﾄ")</f>
        <v>0</v>
      </c>
      <c r="AN32" s="212">
        <f t="shared" si="0"/>
        <v>0</v>
      </c>
      <c r="AO32" s="212">
        <f>SUMIFS($AO$44:$AO$143,$AF$44:$AF$143,AF17,$AH$44:$AH$143,AC17)</f>
        <v>0</v>
      </c>
      <c r="AP32" s="217" t="str">
        <f>IF($AF$17="","",IF($AF$17&gt;=$AK$23,"後","前"))</f>
        <v/>
      </c>
      <c r="AQ32" s="212">
        <f>SUMIFS($AP$44:$AP$143,$AF$44:$AF$143,AF17,$AH$44:$AH$143,AC17)</f>
        <v>0</v>
      </c>
      <c r="AR32" s="212">
        <f>SUMIFS($AQ$44:$AQ$143,$AF$44:$AF$143,AF17,$AH$44:$AH$143,AC17)</f>
        <v>0</v>
      </c>
      <c r="AS32" s="212">
        <f>SUMIFS($AR$44:$AR$143,$AF$44:$AF$143,AF17,$AH$44:$AH$143,AC17)</f>
        <v>0</v>
      </c>
      <c r="AT32" s="225">
        <f>SUMIFS($AS$44:$AS$143,$AF$44:$AF$143,AF17,$AH$44:$AH$143,AC17)</f>
        <v>0</v>
      </c>
    </row>
    <row r="33" spans="1:47" ht="24.75" customHeight="1">
      <c r="A33" s="19" t="s">
        <v>168</v>
      </c>
      <c r="B33" s="40"/>
      <c r="C33" s="40"/>
      <c r="D33" s="60"/>
      <c r="E33" s="24" t="s">
        <v>166</v>
      </c>
      <c r="F33" s="69"/>
      <c r="G33" s="91"/>
      <c r="H33" s="104"/>
      <c r="I33" s="113" t="str">
        <f>IF(G33="","",DATE(G33,G34,G35))</f>
        <v/>
      </c>
      <c r="J33" s="113"/>
      <c r="K33" s="113"/>
      <c r="L33" s="125" t="s">
        <v>38</v>
      </c>
      <c r="M33" s="125"/>
      <c r="N33" s="125"/>
      <c r="O33" s="125"/>
      <c r="P33" s="125"/>
      <c r="Q33" s="126"/>
      <c r="R33" s="126"/>
      <c r="S33" s="3"/>
      <c r="AF33" s="143"/>
      <c r="AG33" s="191"/>
      <c r="AH33" s="191"/>
      <c r="AI33" s="150"/>
      <c r="AJ33" s="165" t="str">
        <f>"月遅れ（"&amp;AH18&amp;"）"</f>
        <v>月遅れ（）</v>
      </c>
      <c r="AK33" s="82">
        <f>SUMIFS(I47:I146,$D$47:$D$146,AF18,$F$47:$F$146,"ｹｱﾏﾈｼﾞﾒﾝﾄ")</f>
        <v>0</v>
      </c>
      <c r="AL33" s="82">
        <f>SUMIFS(J47:J146,$D$47:$D$146,AF18,$F$47:$F$146,"ｹｱﾏﾈｼﾞﾒﾝﾄ")</f>
        <v>0</v>
      </c>
      <c r="AM33" s="82">
        <f>SUMIFS(K47:K146,$D$47:$D$146,AF18,$F$47:$F$146,"ｹｱﾏﾈｼﾞﾒﾝﾄ")</f>
        <v>0</v>
      </c>
      <c r="AN33" s="212">
        <f t="shared" si="0"/>
        <v>0</v>
      </c>
      <c r="AO33" s="212">
        <f>SUMIFS($AO$44:$AO$143,$AF$44:$AF$143,AF18,$AH$44:$AH$143,AC18)</f>
        <v>0</v>
      </c>
      <c r="AP33" s="217" t="str">
        <f>IF($AF$18="","",IF($AF$18&gt;=$AK$23,"後","前"))</f>
        <v/>
      </c>
      <c r="AQ33" s="212">
        <f>SUMIFS($AP$44:$AP$143,$AF$44:$AF$143,AF18,$AH$44:$AH$143,AC18)</f>
        <v>0</v>
      </c>
      <c r="AR33" s="212">
        <f>SUMIFS($AQ$44:$AQ$143,$AF$44:$AF$143,AF18,$AH$44:$AH$143,AC18)</f>
        <v>0</v>
      </c>
      <c r="AS33" s="212">
        <f>SUMIFS($AR$44:$AR$143,$AF$44:$AF$143,AF18,$AH$44:$AH$143,AC18)</f>
        <v>0</v>
      </c>
      <c r="AT33" s="225">
        <f>SUMIFS($AS$44:$AS$143,$AF$44:$AF$143,AF18,$AH$44:$AH$143,AC18)</f>
        <v>0</v>
      </c>
    </row>
    <row r="34" spans="1:47" ht="22.5" customHeight="1">
      <c r="A34" s="20"/>
      <c r="B34" s="41"/>
      <c r="C34" s="41"/>
      <c r="D34" s="61"/>
      <c r="E34" s="24" t="s">
        <v>42</v>
      </c>
      <c r="F34" s="69"/>
      <c r="G34" s="91"/>
      <c r="H34" s="104"/>
      <c r="I34" s="113"/>
      <c r="J34" s="113"/>
      <c r="K34" s="113"/>
      <c r="L34" s="126"/>
      <c r="M34" s="126"/>
      <c r="N34" s="126"/>
      <c r="O34" s="126"/>
      <c r="P34" s="126"/>
      <c r="Q34" s="126"/>
      <c r="R34" s="126"/>
      <c r="S34" s="3"/>
      <c r="AF34" s="185"/>
      <c r="AG34" s="185"/>
      <c r="AH34" s="185"/>
      <c r="AI34" s="185"/>
      <c r="AJ34" s="202"/>
      <c r="AK34" s="206"/>
      <c r="AL34" s="206"/>
      <c r="AM34" s="206"/>
      <c r="AN34" s="213"/>
      <c r="AO34" s="213"/>
      <c r="AP34" s="213"/>
      <c r="AQ34" s="213"/>
      <c r="AR34" s="213"/>
      <c r="AS34" s="213"/>
    </row>
    <row r="35" spans="1:47" ht="22.5" hidden="1" customHeight="1">
      <c r="A35" s="21"/>
      <c r="B35" s="42"/>
      <c r="C35" s="42"/>
      <c r="D35" s="62"/>
      <c r="E35" s="67" t="s">
        <v>59</v>
      </c>
      <c r="F35" s="74"/>
      <c r="G35" s="48">
        <v>1</v>
      </c>
      <c r="H35" s="48"/>
      <c r="I35" s="114"/>
      <c r="J35" s="114"/>
      <c r="K35" s="114"/>
      <c r="L35" s="127"/>
      <c r="M35" s="127"/>
      <c r="N35" s="127"/>
      <c r="O35" s="127"/>
      <c r="P35" s="127"/>
      <c r="Q35" s="127"/>
      <c r="R35" s="127"/>
      <c r="S35" s="3"/>
      <c r="AF35" s="186"/>
    </row>
    <row r="36" spans="1:47" ht="22.5" customHeight="1">
      <c r="A36" s="22"/>
      <c r="B36" s="22"/>
      <c r="C36" s="22"/>
      <c r="D36" s="22"/>
      <c r="G36" s="92" t="s">
        <v>172</v>
      </c>
      <c r="R36" s="4"/>
      <c r="S36" s="3"/>
      <c r="AF36" s="186"/>
    </row>
    <row r="37" spans="1:47" ht="22.5" customHeight="1">
      <c r="A37" t="s">
        <v>112</v>
      </c>
      <c r="R37" s="4"/>
      <c r="S37" s="3"/>
      <c r="AF37" s="186"/>
    </row>
    <row r="38" spans="1:47" ht="22.5" customHeight="1">
      <c r="A38" s="23" t="s">
        <v>110</v>
      </c>
      <c r="B38" s="43"/>
      <c r="C38" s="43"/>
      <c r="D38" s="43"/>
      <c r="E38" s="68"/>
      <c r="F38" s="6" t="s">
        <v>119</v>
      </c>
      <c r="G38" s="6"/>
      <c r="H38" s="6"/>
      <c r="I38" s="6"/>
      <c r="J38" s="6"/>
      <c r="K38" s="6"/>
      <c r="L38" s="6"/>
      <c r="M38" s="6"/>
      <c r="N38" s="6"/>
      <c r="O38" s="6"/>
      <c r="P38" s="6"/>
      <c r="Q38" s="6"/>
      <c r="R38" s="6"/>
      <c r="S38" s="3"/>
      <c r="AF38" s="186"/>
    </row>
    <row r="39" spans="1:47" ht="22.5" customHeight="1">
      <c r="A39" s="24" t="s">
        <v>175</v>
      </c>
      <c r="B39" s="44"/>
      <c r="C39" s="44"/>
      <c r="D39" s="44"/>
      <c r="E39" s="69"/>
      <c r="F39" s="75" t="s">
        <v>177</v>
      </c>
      <c r="G39" s="93"/>
      <c r="H39" s="93"/>
      <c r="I39" s="93"/>
      <c r="J39" s="93"/>
      <c r="K39" s="93"/>
      <c r="L39" s="93"/>
      <c r="M39" s="93"/>
      <c r="N39" s="93"/>
      <c r="O39" s="93"/>
      <c r="P39" s="93"/>
      <c r="Q39" s="93"/>
      <c r="R39" s="145"/>
      <c r="S39" s="3"/>
      <c r="U39" s="163" t="s">
        <v>11</v>
      </c>
      <c r="AF39" s="4" t="s">
        <v>160</v>
      </c>
    </row>
    <row r="40" spans="1:47" ht="22.5" customHeight="1">
      <c r="A40" s="24" t="s">
        <v>176</v>
      </c>
      <c r="B40" s="44"/>
      <c r="C40" s="44"/>
      <c r="D40" s="44"/>
      <c r="E40" s="69"/>
      <c r="F40" s="76" t="s">
        <v>178</v>
      </c>
      <c r="G40" s="76"/>
      <c r="H40" s="76"/>
      <c r="I40" s="76"/>
      <c r="J40" s="76"/>
      <c r="K40" s="76"/>
      <c r="L40" s="76"/>
      <c r="M40" s="76"/>
      <c r="N40" s="76"/>
      <c r="O40" s="76"/>
      <c r="P40" s="76"/>
      <c r="Q40" s="76"/>
      <c r="R40" s="76"/>
      <c r="S40" s="3"/>
    </row>
    <row r="41" spans="1:47" ht="23.25" customHeight="1">
      <c r="A41" s="24" t="s">
        <v>20</v>
      </c>
      <c r="B41" s="44"/>
      <c r="C41" s="44"/>
      <c r="D41" s="44"/>
      <c r="E41" s="69"/>
      <c r="F41" s="77" t="s">
        <v>179</v>
      </c>
      <c r="G41" s="94"/>
      <c r="H41" s="94"/>
      <c r="I41" s="94"/>
      <c r="J41" s="94"/>
      <c r="K41" s="94"/>
      <c r="L41" s="94"/>
      <c r="M41" s="94"/>
      <c r="N41" s="94"/>
      <c r="O41" s="94"/>
      <c r="P41" s="94"/>
      <c r="Q41" s="94"/>
      <c r="R41" s="146"/>
      <c r="S41" s="3"/>
      <c r="U41" s="82" t="s">
        <v>170</v>
      </c>
      <c r="V41" s="82" t="s">
        <v>171</v>
      </c>
      <c r="W41" s="169" t="s">
        <v>143</v>
      </c>
      <c r="X41" s="169" t="s">
        <v>108</v>
      </c>
      <c r="Y41" s="170"/>
      <c r="Z41" s="172"/>
      <c r="AA41" s="172"/>
      <c r="AB41" s="172"/>
      <c r="AC41" s="172"/>
      <c r="AD41" s="172"/>
      <c r="AE41" s="178"/>
      <c r="AF41" s="82" t="s">
        <v>111</v>
      </c>
      <c r="AG41" s="192" t="s">
        <v>114</v>
      </c>
      <c r="AH41" s="195"/>
      <c r="AI41" s="176" t="s">
        <v>44</v>
      </c>
      <c r="AJ41" s="176" t="s">
        <v>45</v>
      </c>
      <c r="AK41" s="182" t="s">
        <v>102</v>
      </c>
      <c r="AL41" s="189"/>
      <c r="AM41" s="189"/>
      <c r="AN41" s="189"/>
      <c r="AO41" s="148"/>
      <c r="AP41" s="189" t="s">
        <v>222</v>
      </c>
      <c r="AQ41" s="220" t="s">
        <v>224</v>
      </c>
      <c r="AR41" s="222" t="s">
        <v>92</v>
      </c>
      <c r="AS41" s="148"/>
      <c r="AT41" s="182" t="s">
        <v>113</v>
      </c>
      <c r="AU41" s="148"/>
    </row>
    <row r="42" spans="1:47" ht="23.25" customHeight="1">
      <c r="A42" s="25" t="s">
        <v>174</v>
      </c>
      <c r="B42" s="25"/>
      <c r="C42" s="25"/>
      <c r="D42" s="25"/>
      <c r="E42" s="25"/>
      <c r="F42" s="78" t="s">
        <v>98</v>
      </c>
      <c r="G42" s="78"/>
      <c r="H42" s="78"/>
      <c r="I42" s="78"/>
      <c r="J42" s="78"/>
      <c r="K42" s="78"/>
      <c r="L42" s="78"/>
      <c r="M42" s="78"/>
      <c r="N42" s="78"/>
      <c r="O42" s="78"/>
      <c r="P42" s="78"/>
      <c r="Q42" s="78"/>
      <c r="R42" s="78"/>
      <c r="S42" s="3"/>
      <c r="T42" s="152"/>
      <c r="U42" s="164" t="s">
        <v>186</v>
      </c>
      <c r="V42" s="164" t="s">
        <v>183</v>
      </c>
      <c r="W42" s="164" t="s">
        <v>185</v>
      </c>
      <c r="X42" s="164" t="s">
        <v>173</v>
      </c>
      <c r="Y42" s="171"/>
      <c r="Z42" s="173"/>
      <c r="AA42" s="173"/>
      <c r="AB42" s="164"/>
      <c r="AC42" s="164"/>
      <c r="AD42" s="177"/>
      <c r="AE42" s="179"/>
      <c r="AF42" s="82"/>
      <c r="AG42" s="193"/>
      <c r="AH42" s="196"/>
      <c r="AI42" s="176"/>
      <c r="AJ42" s="176"/>
      <c r="AK42" s="207" t="s">
        <v>47</v>
      </c>
      <c r="AL42" s="207" t="s">
        <v>24</v>
      </c>
      <c r="AM42" s="207" t="s">
        <v>15</v>
      </c>
      <c r="AN42" s="214" t="s">
        <v>169</v>
      </c>
      <c r="AO42" s="214" t="s">
        <v>218</v>
      </c>
      <c r="AP42" s="218" t="s">
        <v>223</v>
      </c>
      <c r="AQ42" s="221"/>
      <c r="AR42" s="221"/>
      <c r="AS42" s="223" t="s">
        <v>217</v>
      </c>
      <c r="AT42" s="199" t="s">
        <v>12</v>
      </c>
      <c r="AU42" s="199" t="s">
        <v>43</v>
      </c>
    </row>
    <row r="43" spans="1:47" ht="23.25" customHeight="1">
      <c r="R43" s="4"/>
      <c r="S43" s="152"/>
      <c r="T43" s="152"/>
      <c r="U43" s="164"/>
      <c r="V43" s="164"/>
      <c r="W43" s="164"/>
      <c r="X43" s="164"/>
      <c r="Y43" s="171"/>
      <c r="Z43" s="173"/>
      <c r="AA43" s="173"/>
      <c r="AB43" s="164"/>
      <c r="AC43" s="176" t="s">
        <v>198</v>
      </c>
      <c r="AD43" s="176" t="s">
        <v>204</v>
      </c>
      <c r="AE43" s="176" t="s">
        <v>202</v>
      </c>
      <c r="AF43" s="82"/>
      <c r="AG43" s="21"/>
      <c r="AH43" s="62"/>
      <c r="AI43" s="82"/>
      <c r="AJ43" s="82"/>
      <c r="AK43" s="208">
        <f>G24</f>
        <v>442</v>
      </c>
      <c r="AL43" s="208">
        <f>G25</f>
        <v>300</v>
      </c>
      <c r="AM43" s="208">
        <f>G26</f>
        <v>300</v>
      </c>
      <c r="AN43" s="215"/>
      <c r="AO43" s="215"/>
      <c r="AP43" s="219"/>
      <c r="AQ43" s="200"/>
      <c r="AR43" s="200"/>
      <c r="AS43" s="224" t="s">
        <v>225</v>
      </c>
      <c r="AT43" s="200"/>
      <c r="AU43" s="200"/>
    </row>
    <row r="44" spans="1:47" ht="27" customHeight="1">
      <c r="A44" s="26" t="s">
        <v>111</v>
      </c>
      <c r="B44" s="45"/>
      <c r="C44" s="45"/>
      <c r="D44" s="63"/>
      <c r="E44" s="70" t="s">
        <v>114</v>
      </c>
      <c r="F44" s="79"/>
      <c r="G44" s="27" t="s">
        <v>44</v>
      </c>
      <c r="H44" s="27" t="s">
        <v>45</v>
      </c>
      <c r="I44" s="115" t="s">
        <v>242</v>
      </c>
      <c r="J44" s="121"/>
      <c r="K44" s="121"/>
      <c r="L44" s="121"/>
      <c r="M44" s="130"/>
      <c r="N44" s="131" t="s">
        <v>57</v>
      </c>
      <c r="O44" s="46" t="s">
        <v>220</v>
      </c>
      <c r="P44" s="26" t="s">
        <v>221</v>
      </c>
      <c r="Q44" s="130"/>
      <c r="R44" s="95" t="s">
        <v>113</v>
      </c>
      <c r="S44" s="95"/>
      <c r="T44" s="152"/>
      <c r="U44" s="165" t="str">
        <f t="shared" ref="U44:U107" si="1">IF(D47="","",IF($I$33-D47=0,VALUE(D47)+E47*10000,VALUE(D47)+E47*10000+((VALUE($I$33)-VALUE(D47))*100)))</f>
        <v/>
      </c>
      <c r="V44" s="82" t="str">
        <f>IF(D47="","",COUNTIF($U$44:U44,U44))</f>
        <v/>
      </c>
      <c r="W44" s="82" t="str">
        <f t="shared" ref="W44:W107" si="2">IF(D47="","",RANK(U44,$U$44:$U$143,1))</f>
        <v/>
      </c>
      <c r="X44" s="82" t="str">
        <f t="shared" ref="X44:X107" si="3">IF(D47="","",V44-1+W44)</f>
        <v/>
      </c>
      <c r="AB44" s="82" t="str">
        <f t="shared" ref="AB44:AB107" si="4">IF(AD44="","",TEXT(AC44&amp;AD44,"@"))</f>
        <v/>
      </c>
      <c r="AC44" s="82" t="str">
        <f>IF(AD44="","",COUNTIF($AD$44:AD44,AD44))</f>
        <v/>
      </c>
      <c r="AD44" s="82" t="str">
        <f>IF(AE44="","",IF(COUNTIF($AE$44:AE44,AE44)&gt;1,"",AH44))</f>
        <v/>
      </c>
      <c r="AE44" s="82" t="str">
        <f t="shared" ref="AE44:AE107" si="5">TEXT(AF44,"ggge年m月")&amp;AH44</f>
        <v/>
      </c>
      <c r="AF44" s="187" t="str">
        <f t="shared" ref="AF44:AF107" si="6">IF(D47="","",INDEX($D$47:$S$146,MATCH(ROW()-43,$X$44:$X$143,0),1))</f>
        <v/>
      </c>
      <c r="AG44" s="82" t="str">
        <f t="shared" ref="AG44:AG107" si="7">IF(D47="","",INDEX($D$47:$S$146,MATCH(ROW()-43,$X$44:$X$143,0),2))</f>
        <v/>
      </c>
      <c r="AH44" s="82" t="str">
        <f t="shared" ref="AH44:AH107" si="8">IF(D47="","",INDEX($D$47:$S$146,MATCH(ROW()-43,$X$44:$X$143,0),3))</f>
        <v/>
      </c>
      <c r="AI44" s="82" t="str">
        <f t="shared" ref="AI44:AI107" si="9">IF(D47="","",INDEX($D$47:$S$146,MATCH(ROW()-43,$X$44:$X$143,0),4))</f>
        <v/>
      </c>
      <c r="AJ44" s="82" t="str">
        <f t="shared" ref="AJ44:AJ107" si="10">IF(D47="","",INDEX($D$47:$S$146,MATCH(ROW()-43,$X$44:$X$143,0),5))</f>
        <v/>
      </c>
      <c r="AK44" s="82" t="str">
        <f t="shared" ref="AK44:AK107" si="11">IF(D47="","",INDEX($D$47:$S$146,MATCH(ROW()-43,$X$44:$X$143,0),6))</f>
        <v/>
      </c>
      <c r="AL44" s="82" t="str">
        <f t="shared" ref="AL44:AL107" si="12">IF(D47="","",INDEX($D$47:$S$146,MATCH(ROW()-43,$X$44:$X$143,0),7))</f>
        <v/>
      </c>
      <c r="AM44" s="82" t="str">
        <f t="shared" ref="AM44:AM107" si="13">IF(D47="","",INDEX($D$47:$S$146,MATCH(ROW()-43,$X$44:$X$143,0),8))</f>
        <v/>
      </c>
      <c r="AN44" s="216" t="str">
        <f t="shared" ref="AN44:AN107" si="14">IF(D47="","",INDEX($D$47:$S$146,MATCH(ROW()-43,$X$44:$X$143,0),9))</f>
        <v/>
      </c>
      <c r="AO44" s="216" t="str">
        <f t="shared" ref="AO44:AO107" si="15">IF(AN44="","",ROUNDDOWN(AN44*10.21,0))</f>
        <v/>
      </c>
      <c r="AP44" s="216" t="str">
        <f t="shared" ref="AP44:AP107" si="16">IF(D47="","",INDEX($D$47:$S$146,MATCH(ROW()-43,$X$44:$X$143,0),11))</f>
        <v/>
      </c>
      <c r="AQ44" s="216" t="str">
        <f t="shared" ref="AQ44:AQ107" si="17">IF(D47="","",INDEX($D$47:$S$146,MATCH(ROW()-43,$X$44:$X$143,0),12))</f>
        <v/>
      </c>
      <c r="AR44" s="216" t="str">
        <f t="shared" ref="AR44:AR107" si="18">IF(D47="","",INDEX($D$47:$S$146,MATCH(ROW()-43,$X$44:$X$143,0),13))</f>
        <v/>
      </c>
      <c r="AS44" s="216" t="str">
        <f t="shared" ref="AS44:AS107" si="19">IF(D47="","",INDEX($D$47:$S$146,MATCH(ROW()-43,$X$44:$X$143,0),14))</f>
        <v/>
      </c>
      <c r="AT44" s="82" t="str">
        <f t="shared" ref="AT44:AT107" si="20">IF(D47="","",INDEX($D$47:$S$146,MATCH(ROW()-43,$X$44:$X$143,0),15))</f>
        <v/>
      </c>
      <c r="AU44" s="226" t="str">
        <f t="shared" ref="AU44:AU107" si="21">IF(D47="","",INDEX($D$47:$S$146,MATCH(ROW()-43,$X$44:$X$143,0),16))</f>
        <v/>
      </c>
    </row>
    <row r="45" spans="1:47" ht="23.25" customHeight="1">
      <c r="A45" s="27" t="s">
        <v>14</v>
      </c>
      <c r="B45" s="27" t="s">
        <v>42</v>
      </c>
      <c r="C45" s="46" t="s">
        <v>59</v>
      </c>
      <c r="D45" s="27" t="s">
        <v>138</v>
      </c>
      <c r="E45" s="71" t="s">
        <v>162</v>
      </c>
      <c r="F45" s="80"/>
      <c r="G45" s="27"/>
      <c r="H45" s="27"/>
      <c r="I45" s="95" t="s">
        <v>47</v>
      </c>
      <c r="J45" s="122" t="s">
        <v>24</v>
      </c>
      <c r="K45" s="122" t="s">
        <v>15</v>
      </c>
      <c r="L45" s="46" t="s">
        <v>33</v>
      </c>
      <c r="M45" s="46" t="s">
        <v>218</v>
      </c>
      <c r="N45" s="132" t="s">
        <v>219</v>
      </c>
      <c r="O45" s="134"/>
      <c r="P45" s="134"/>
      <c r="Q45" s="46" t="s">
        <v>217</v>
      </c>
      <c r="R45" s="122" t="s">
        <v>12</v>
      </c>
      <c r="S45" s="122" t="s">
        <v>43</v>
      </c>
      <c r="T45" s="159">
        <v>1</v>
      </c>
      <c r="U45" s="165" t="str">
        <f t="shared" si="1"/>
        <v/>
      </c>
      <c r="V45" s="82" t="str">
        <f>IF(D48="","",COUNTIF($U$44:U45,U45))</f>
        <v/>
      </c>
      <c r="W45" s="82" t="str">
        <f t="shared" si="2"/>
        <v/>
      </c>
      <c r="X45" s="82" t="str">
        <f t="shared" si="3"/>
        <v/>
      </c>
      <c r="AB45" s="82" t="str">
        <f t="shared" si="4"/>
        <v/>
      </c>
      <c r="AC45" s="82" t="str">
        <f>IF(AD45="","",COUNTIF($AD$44:AD45,AD45))</f>
        <v/>
      </c>
      <c r="AD45" s="82" t="str">
        <f>IF(AE45="","",IF(COUNTIF($AE$44:AE45,AE45)&gt;1,"",AH45))</f>
        <v/>
      </c>
      <c r="AE45" s="82" t="str">
        <f t="shared" si="5"/>
        <v/>
      </c>
      <c r="AF45" s="187" t="str">
        <f t="shared" si="6"/>
        <v/>
      </c>
      <c r="AG45" s="82" t="str">
        <f t="shared" si="7"/>
        <v/>
      </c>
      <c r="AH45" s="82" t="str">
        <f t="shared" si="8"/>
        <v/>
      </c>
      <c r="AI45" s="82" t="str">
        <f t="shared" si="9"/>
        <v/>
      </c>
      <c r="AJ45" s="82" t="str">
        <f t="shared" si="10"/>
        <v/>
      </c>
      <c r="AK45" s="82" t="str">
        <f t="shared" si="11"/>
        <v/>
      </c>
      <c r="AL45" s="82" t="str">
        <f t="shared" si="12"/>
        <v/>
      </c>
      <c r="AM45" s="82" t="str">
        <f t="shared" si="13"/>
        <v/>
      </c>
      <c r="AN45" s="216" t="str">
        <f t="shared" si="14"/>
        <v/>
      </c>
      <c r="AO45" s="216" t="str">
        <f t="shared" si="15"/>
        <v/>
      </c>
      <c r="AP45" s="216" t="str">
        <f t="shared" si="16"/>
        <v/>
      </c>
      <c r="AQ45" s="216" t="str">
        <f t="shared" si="17"/>
        <v/>
      </c>
      <c r="AR45" s="216" t="str">
        <f t="shared" si="18"/>
        <v/>
      </c>
      <c r="AS45" s="216" t="str">
        <f t="shared" si="19"/>
        <v/>
      </c>
      <c r="AT45" s="82" t="str">
        <f t="shared" si="20"/>
        <v/>
      </c>
      <c r="AU45" s="226" t="str">
        <f t="shared" si="21"/>
        <v/>
      </c>
    </row>
    <row r="46" spans="1:47" ht="23.25" customHeight="1">
      <c r="A46" s="27"/>
      <c r="B46" s="27"/>
      <c r="C46" s="47"/>
      <c r="D46" s="27"/>
      <c r="E46" s="72"/>
      <c r="F46" s="81"/>
      <c r="G46" s="95"/>
      <c r="H46" s="95"/>
      <c r="I46" s="116">
        <v>442</v>
      </c>
      <c r="J46" s="123">
        <v>300</v>
      </c>
      <c r="K46" s="116">
        <v>300</v>
      </c>
      <c r="L46" s="128"/>
      <c r="M46" s="128"/>
      <c r="N46" s="95"/>
      <c r="O46" s="128"/>
      <c r="P46" s="128"/>
      <c r="Q46" s="137" t="s">
        <v>215</v>
      </c>
      <c r="R46" s="122"/>
      <c r="S46" s="122"/>
      <c r="T46" s="159">
        <v>2</v>
      </c>
      <c r="U46" s="165" t="str">
        <f t="shared" si="1"/>
        <v/>
      </c>
      <c r="V46" s="82" t="str">
        <f>IF(D49="","",COUNTIF($U$44:U46,U46))</f>
        <v/>
      </c>
      <c r="W46" s="82" t="str">
        <f t="shared" si="2"/>
        <v/>
      </c>
      <c r="X46" s="82" t="str">
        <f t="shared" si="3"/>
        <v/>
      </c>
      <c r="AB46" s="82" t="str">
        <f t="shared" si="4"/>
        <v/>
      </c>
      <c r="AC46" s="82" t="str">
        <f>IF(AD46="","",COUNTIF($AD$44:AD46,AD46))</f>
        <v/>
      </c>
      <c r="AD46" s="82" t="str">
        <f>IF(AE46="","",IF(COUNTIF($AE$44:AE46,AE46)&gt;1,"",AH46))</f>
        <v/>
      </c>
      <c r="AE46" s="82" t="str">
        <f t="shared" si="5"/>
        <v/>
      </c>
      <c r="AF46" s="187" t="str">
        <f t="shared" si="6"/>
        <v/>
      </c>
      <c r="AG46" s="82" t="str">
        <f t="shared" si="7"/>
        <v/>
      </c>
      <c r="AH46" s="82" t="str">
        <f t="shared" si="8"/>
        <v/>
      </c>
      <c r="AI46" s="82" t="str">
        <f t="shared" si="9"/>
        <v/>
      </c>
      <c r="AJ46" s="82" t="str">
        <f t="shared" si="10"/>
        <v/>
      </c>
      <c r="AK46" s="82" t="str">
        <f t="shared" si="11"/>
        <v/>
      </c>
      <c r="AL46" s="82" t="str">
        <f t="shared" si="12"/>
        <v/>
      </c>
      <c r="AM46" s="82" t="str">
        <f t="shared" si="13"/>
        <v/>
      </c>
      <c r="AN46" s="216" t="str">
        <f t="shared" si="14"/>
        <v/>
      </c>
      <c r="AO46" s="216" t="str">
        <f t="shared" si="15"/>
        <v/>
      </c>
      <c r="AP46" s="216" t="str">
        <f t="shared" si="16"/>
        <v/>
      </c>
      <c r="AQ46" s="216" t="str">
        <f t="shared" si="17"/>
        <v/>
      </c>
      <c r="AR46" s="216" t="str">
        <f t="shared" si="18"/>
        <v/>
      </c>
      <c r="AS46" s="216" t="str">
        <f t="shared" si="19"/>
        <v/>
      </c>
      <c r="AT46" s="82" t="str">
        <f t="shared" si="20"/>
        <v/>
      </c>
      <c r="AU46" s="226" t="str">
        <f t="shared" si="21"/>
        <v/>
      </c>
    </row>
    <row r="47" spans="1:47" ht="23.25" customHeight="1">
      <c r="A47" s="28"/>
      <c r="B47" s="28"/>
      <c r="C47" s="48">
        <v>1</v>
      </c>
      <c r="D47" s="64" t="str">
        <f t="shared" ref="D47:D110" si="22">IF(A47="","",DATE(A47,B47,C47))</f>
        <v/>
      </c>
      <c r="E47" s="28"/>
      <c r="F47" s="82" t="str">
        <f t="shared" ref="F47:F110" si="23">IF(E47=1,"予防支援",IF(E47=2,"ｹｱﾏﾈｼﾞﾒﾝﾄ",""))</f>
        <v/>
      </c>
      <c r="G47" s="28"/>
      <c r="H47" s="28"/>
      <c r="I47" s="28"/>
      <c r="J47" s="124"/>
      <c r="K47" s="28"/>
      <c r="L47" s="129">
        <f t="shared" ref="L47:L110" si="24">$I$46*I47+$J$46*J47+$K$46*K47</f>
        <v>0</v>
      </c>
      <c r="M47" s="129">
        <f t="shared" ref="M47:M110" si="25">ROUNDDOWN(($I$46*I47)*10.21,0)+ROUNDDOWN(($J$46*J47)*10.21,0)+ROUNDDOWN(($K$46*K47)*10.21,0)</f>
        <v>0</v>
      </c>
      <c r="N47" s="133">
        <f t="shared" ref="N47:N110" si="26">IF($G$27="無",0,IF(D47&lt;$AK$23,0,IF(AND(I47=1,J47="",K47=""),9,IF(OR(AND(I47=1,J47=1,K47=0),AND(I47=1,J47="",K47=1)),16,IF(AND(I47=1,J47=1,K47=1),22,0)))))</f>
        <v>0</v>
      </c>
      <c r="O47" s="129">
        <f t="shared" ref="O47:O110" si="27">L47+N47</f>
        <v>0</v>
      </c>
      <c r="P47" s="129">
        <f t="shared" ref="P47:P110" si="28">ROUNDDOWN(O47*10.21,0)</f>
        <v>0</v>
      </c>
      <c r="Q47" s="129">
        <f t="shared" ref="Q47:Q110" si="29">P47-M47</f>
        <v>0</v>
      </c>
      <c r="R47" s="124"/>
      <c r="S47" s="153"/>
      <c r="T47" s="159">
        <v>3</v>
      </c>
      <c r="U47" s="165" t="str">
        <f t="shared" si="1"/>
        <v/>
      </c>
      <c r="V47" s="82" t="str">
        <f>IF(D50="","",COUNTIF($U$44:U47,U47))</f>
        <v/>
      </c>
      <c r="W47" s="82" t="str">
        <f t="shared" si="2"/>
        <v/>
      </c>
      <c r="X47" s="82" t="str">
        <f t="shared" si="3"/>
        <v/>
      </c>
      <c r="AB47" s="82" t="str">
        <f t="shared" si="4"/>
        <v/>
      </c>
      <c r="AC47" s="82" t="str">
        <f>IF(AD47="","",COUNTIF($AD$44:AD47,AD47))</f>
        <v/>
      </c>
      <c r="AD47" s="82" t="str">
        <f>IF(AE47="","",IF(COUNTIF($AE$44:AE47,AE47)&gt;1,"",AH47))</f>
        <v/>
      </c>
      <c r="AE47" s="82" t="str">
        <f t="shared" si="5"/>
        <v/>
      </c>
      <c r="AF47" s="187" t="str">
        <f t="shared" si="6"/>
        <v/>
      </c>
      <c r="AG47" s="82" t="str">
        <f t="shared" si="7"/>
        <v/>
      </c>
      <c r="AH47" s="82" t="str">
        <f t="shared" si="8"/>
        <v/>
      </c>
      <c r="AI47" s="82" t="str">
        <f t="shared" si="9"/>
        <v/>
      </c>
      <c r="AJ47" s="82" t="str">
        <f t="shared" si="10"/>
        <v/>
      </c>
      <c r="AK47" s="82" t="str">
        <f t="shared" si="11"/>
        <v/>
      </c>
      <c r="AL47" s="82" t="str">
        <f t="shared" si="12"/>
        <v/>
      </c>
      <c r="AM47" s="82" t="str">
        <f t="shared" si="13"/>
        <v/>
      </c>
      <c r="AN47" s="216" t="str">
        <f t="shared" si="14"/>
        <v/>
      </c>
      <c r="AO47" s="216" t="str">
        <f t="shared" si="15"/>
        <v/>
      </c>
      <c r="AP47" s="216" t="str">
        <f t="shared" si="16"/>
        <v/>
      </c>
      <c r="AQ47" s="216" t="str">
        <f t="shared" si="17"/>
        <v/>
      </c>
      <c r="AR47" s="216" t="str">
        <f t="shared" si="18"/>
        <v/>
      </c>
      <c r="AS47" s="216" t="str">
        <f t="shared" si="19"/>
        <v/>
      </c>
      <c r="AT47" s="82" t="str">
        <f t="shared" si="20"/>
        <v/>
      </c>
      <c r="AU47" s="226" t="str">
        <f t="shared" si="21"/>
        <v/>
      </c>
    </row>
    <row r="48" spans="1:47" ht="23.25" customHeight="1">
      <c r="A48" s="28"/>
      <c r="B48" s="28"/>
      <c r="C48" s="48">
        <v>1</v>
      </c>
      <c r="D48" s="64" t="str">
        <f t="shared" si="22"/>
        <v/>
      </c>
      <c r="E48" s="28"/>
      <c r="F48" s="82" t="str">
        <f t="shared" si="23"/>
        <v/>
      </c>
      <c r="G48" s="28"/>
      <c r="H48" s="28"/>
      <c r="I48" s="28"/>
      <c r="J48" s="124"/>
      <c r="K48" s="28"/>
      <c r="L48" s="129">
        <f t="shared" si="24"/>
        <v>0</v>
      </c>
      <c r="M48" s="129">
        <f t="shared" si="25"/>
        <v>0</v>
      </c>
      <c r="N48" s="133">
        <f t="shared" si="26"/>
        <v>0</v>
      </c>
      <c r="O48" s="129">
        <f t="shared" si="27"/>
        <v>0</v>
      </c>
      <c r="P48" s="129">
        <f t="shared" si="28"/>
        <v>0</v>
      </c>
      <c r="Q48" s="129">
        <f t="shared" si="29"/>
        <v>0</v>
      </c>
      <c r="R48" s="124"/>
      <c r="S48" s="153"/>
      <c r="T48" s="159">
        <v>4</v>
      </c>
      <c r="U48" s="165" t="str">
        <f t="shared" si="1"/>
        <v/>
      </c>
      <c r="V48" s="82" t="str">
        <f>IF(D51="","",COUNTIF($U$44:U48,U48))</f>
        <v/>
      </c>
      <c r="W48" s="82" t="str">
        <f t="shared" si="2"/>
        <v/>
      </c>
      <c r="X48" s="82" t="str">
        <f t="shared" si="3"/>
        <v/>
      </c>
      <c r="AB48" s="82" t="str">
        <f t="shared" si="4"/>
        <v/>
      </c>
      <c r="AC48" s="82" t="str">
        <f>IF(AD48="","",COUNTIF($AD$44:AD48,AD48))</f>
        <v/>
      </c>
      <c r="AD48" s="82" t="str">
        <f>IF(AE48="","",IF(COUNTIF($AE$44:AE48,AE48)&gt;1,"",AH48))</f>
        <v/>
      </c>
      <c r="AE48" s="82" t="str">
        <f t="shared" si="5"/>
        <v/>
      </c>
      <c r="AF48" s="187" t="str">
        <f t="shared" si="6"/>
        <v/>
      </c>
      <c r="AG48" s="82" t="str">
        <f t="shared" si="7"/>
        <v/>
      </c>
      <c r="AH48" s="82" t="str">
        <f t="shared" si="8"/>
        <v/>
      </c>
      <c r="AI48" s="82" t="str">
        <f t="shared" si="9"/>
        <v/>
      </c>
      <c r="AJ48" s="82" t="str">
        <f t="shared" si="10"/>
        <v/>
      </c>
      <c r="AK48" s="82" t="str">
        <f t="shared" si="11"/>
        <v/>
      </c>
      <c r="AL48" s="82" t="str">
        <f t="shared" si="12"/>
        <v/>
      </c>
      <c r="AM48" s="82" t="str">
        <f t="shared" si="13"/>
        <v/>
      </c>
      <c r="AN48" s="216" t="str">
        <f t="shared" si="14"/>
        <v/>
      </c>
      <c r="AO48" s="216" t="str">
        <f t="shared" si="15"/>
        <v/>
      </c>
      <c r="AP48" s="216" t="str">
        <f t="shared" si="16"/>
        <v/>
      </c>
      <c r="AQ48" s="216" t="str">
        <f t="shared" si="17"/>
        <v/>
      </c>
      <c r="AR48" s="216" t="str">
        <f t="shared" si="18"/>
        <v/>
      </c>
      <c r="AS48" s="216" t="str">
        <f t="shared" si="19"/>
        <v/>
      </c>
      <c r="AT48" s="82" t="str">
        <f t="shared" si="20"/>
        <v/>
      </c>
      <c r="AU48" s="226" t="str">
        <f t="shared" si="21"/>
        <v/>
      </c>
    </row>
    <row r="49" spans="1:47" ht="23.25" customHeight="1">
      <c r="A49" s="28"/>
      <c r="B49" s="28"/>
      <c r="C49" s="48">
        <v>1</v>
      </c>
      <c r="D49" s="64" t="str">
        <f t="shared" si="22"/>
        <v/>
      </c>
      <c r="E49" s="28"/>
      <c r="F49" s="82" t="str">
        <f t="shared" si="23"/>
        <v/>
      </c>
      <c r="G49" s="28"/>
      <c r="H49" s="28"/>
      <c r="I49" s="28"/>
      <c r="J49" s="124"/>
      <c r="K49" s="28"/>
      <c r="L49" s="129">
        <f t="shared" si="24"/>
        <v>0</v>
      </c>
      <c r="M49" s="129">
        <f t="shared" si="25"/>
        <v>0</v>
      </c>
      <c r="N49" s="133">
        <f t="shared" si="26"/>
        <v>0</v>
      </c>
      <c r="O49" s="129">
        <f t="shared" si="27"/>
        <v>0</v>
      </c>
      <c r="P49" s="129">
        <f t="shared" si="28"/>
        <v>0</v>
      </c>
      <c r="Q49" s="129">
        <f t="shared" si="29"/>
        <v>0</v>
      </c>
      <c r="R49" s="124"/>
      <c r="S49" s="153"/>
      <c r="T49" s="159">
        <v>5</v>
      </c>
      <c r="U49" s="165" t="str">
        <f t="shared" si="1"/>
        <v/>
      </c>
      <c r="V49" s="82" t="str">
        <f>IF(D52="","",COUNTIF($U$44:U49,U49))</f>
        <v/>
      </c>
      <c r="W49" s="82" t="str">
        <f t="shared" si="2"/>
        <v/>
      </c>
      <c r="X49" s="82" t="str">
        <f t="shared" si="3"/>
        <v/>
      </c>
      <c r="AB49" s="82" t="str">
        <f t="shared" si="4"/>
        <v/>
      </c>
      <c r="AC49" s="82" t="str">
        <f>IF(AD49="","",COUNTIF($AD$44:AD49,AD49))</f>
        <v/>
      </c>
      <c r="AD49" s="82" t="str">
        <f>IF(AE49="","",IF(COUNTIF($AE$44:AE49,AE49)&gt;1,"",AH49))</f>
        <v/>
      </c>
      <c r="AE49" s="82" t="str">
        <f t="shared" si="5"/>
        <v/>
      </c>
      <c r="AF49" s="187" t="str">
        <f t="shared" si="6"/>
        <v/>
      </c>
      <c r="AG49" s="82" t="str">
        <f t="shared" si="7"/>
        <v/>
      </c>
      <c r="AH49" s="82" t="str">
        <f t="shared" si="8"/>
        <v/>
      </c>
      <c r="AI49" s="82" t="str">
        <f t="shared" si="9"/>
        <v/>
      </c>
      <c r="AJ49" s="82" t="str">
        <f t="shared" si="10"/>
        <v/>
      </c>
      <c r="AK49" s="82" t="str">
        <f t="shared" si="11"/>
        <v/>
      </c>
      <c r="AL49" s="82" t="str">
        <f t="shared" si="12"/>
        <v/>
      </c>
      <c r="AM49" s="82" t="str">
        <f t="shared" si="13"/>
        <v/>
      </c>
      <c r="AN49" s="216" t="str">
        <f t="shared" si="14"/>
        <v/>
      </c>
      <c r="AO49" s="216" t="str">
        <f t="shared" si="15"/>
        <v/>
      </c>
      <c r="AP49" s="216" t="str">
        <f t="shared" si="16"/>
        <v/>
      </c>
      <c r="AQ49" s="216" t="str">
        <f t="shared" si="17"/>
        <v/>
      </c>
      <c r="AR49" s="216" t="str">
        <f t="shared" si="18"/>
        <v/>
      </c>
      <c r="AS49" s="216" t="str">
        <f t="shared" si="19"/>
        <v/>
      </c>
      <c r="AT49" s="82" t="str">
        <f t="shared" si="20"/>
        <v/>
      </c>
      <c r="AU49" s="226" t="str">
        <f t="shared" si="21"/>
        <v/>
      </c>
    </row>
    <row r="50" spans="1:47" ht="23.25" customHeight="1">
      <c r="A50" s="28"/>
      <c r="B50" s="28"/>
      <c r="C50" s="48">
        <v>1</v>
      </c>
      <c r="D50" s="64" t="str">
        <f t="shared" si="22"/>
        <v/>
      </c>
      <c r="E50" s="28"/>
      <c r="F50" s="82" t="str">
        <f t="shared" si="23"/>
        <v/>
      </c>
      <c r="G50" s="28"/>
      <c r="H50" s="28"/>
      <c r="I50" s="28"/>
      <c r="J50" s="124"/>
      <c r="K50" s="28"/>
      <c r="L50" s="129">
        <f t="shared" si="24"/>
        <v>0</v>
      </c>
      <c r="M50" s="129">
        <f t="shared" si="25"/>
        <v>0</v>
      </c>
      <c r="N50" s="133">
        <f t="shared" si="26"/>
        <v>0</v>
      </c>
      <c r="O50" s="129">
        <f t="shared" si="27"/>
        <v>0</v>
      </c>
      <c r="P50" s="129">
        <f t="shared" si="28"/>
        <v>0</v>
      </c>
      <c r="Q50" s="129">
        <f t="shared" si="29"/>
        <v>0</v>
      </c>
      <c r="R50" s="124"/>
      <c r="S50" s="153"/>
      <c r="T50" s="159">
        <v>6</v>
      </c>
      <c r="U50" s="165" t="str">
        <f t="shared" si="1"/>
        <v/>
      </c>
      <c r="V50" s="82" t="str">
        <f>IF(D53="","",COUNTIF($U$44:U50,U50))</f>
        <v/>
      </c>
      <c r="W50" s="82" t="str">
        <f t="shared" si="2"/>
        <v/>
      </c>
      <c r="X50" s="82" t="str">
        <f t="shared" si="3"/>
        <v/>
      </c>
      <c r="AB50" s="82" t="str">
        <f t="shared" si="4"/>
        <v/>
      </c>
      <c r="AC50" s="82" t="str">
        <f>IF(AD50="","",COUNTIF($AD$44:AD50,AD50))</f>
        <v/>
      </c>
      <c r="AD50" s="82" t="str">
        <f>IF(AE50="","",IF(COUNTIF($AE$44:AE50,AE50)&gt;1,"",AH50))</f>
        <v/>
      </c>
      <c r="AE50" s="82" t="str">
        <f t="shared" si="5"/>
        <v/>
      </c>
      <c r="AF50" s="187" t="str">
        <f t="shared" si="6"/>
        <v/>
      </c>
      <c r="AG50" s="82" t="str">
        <f t="shared" si="7"/>
        <v/>
      </c>
      <c r="AH50" s="82" t="str">
        <f t="shared" si="8"/>
        <v/>
      </c>
      <c r="AI50" s="82" t="str">
        <f t="shared" si="9"/>
        <v/>
      </c>
      <c r="AJ50" s="82" t="str">
        <f t="shared" si="10"/>
        <v/>
      </c>
      <c r="AK50" s="82" t="str">
        <f t="shared" si="11"/>
        <v/>
      </c>
      <c r="AL50" s="82" t="str">
        <f t="shared" si="12"/>
        <v/>
      </c>
      <c r="AM50" s="82" t="str">
        <f t="shared" si="13"/>
        <v/>
      </c>
      <c r="AN50" s="216" t="str">
        <f t="shared" si="14"/>
        <v/>
      </c>
      <c r="AO50" s="216" t="str">
        <f t="shared" si="15"/>
        <v/>
      </c>
      <c r="AP50" s="216" t="str">
        <f t="shared" si="16"/>
        <v/>
      </c>
      <c r="AQ50" s="216" t="str">
        <f t="shared" si="17"/>
        <v/>
      </c>
      <c r="AR50" s="216" t="str">
        <f t="shared" si="18"/>
        <v/>
      </c>
      <c r="AS50" s="216" t="str">
        <f t="shared" si="19"/>
        <v/>
      </c>
      <c r="AT50" s="82" t="str">
        <f t="shared" si="20"/>
        <v/>
      </c>
      <c r="AU50" s="226" t="str">
        <f t="shared" si="21"/>
        <v/>
      </c>
    </row>
    <row r="51" spans="1:47" ht="23.25" customHeight="1">
      <c r="A51" s="28"/>
      <c r="B51" s="28"/>
      <c r="C51" s="48">
        <v>1</v>
      </c>
      <c r="D51" s="64" t="str">
        <f t="shared" si="22"/>
        <v/>
      </c>
      <c r="E51" s="28"/>
      <c r="F51" s="82" t="str">
        <f t="shared" si="23"/>
        <v/>
      </c>
      <c r="G51" s="28"/>
      <c r="H51" s="28"/>
      <c r="I51" s="28"/>
      <c r="J51" s="124"/>
      <c r="K51" s="28"/>
      <c r="L51" s="129">
        <f t="shared" si="24"/>
        <v>0</v>
      </c>
      <c r="M51" s="129">
        <f t="shared" si="25"/>
        <v>0</v>
      </c>
      <c r="N51" s="133">
        <f t="shared" si="26"/>
        <v>0</v>
      </c>
      <c r="O51" s="129">
        <f t="shared" si="27"/>
        <v>0</v>
      </c>
      <c r="P51" s="129">
        <f t="shared" si="28"/>
        <v>0</v>
      </c>
      <c r="Q51" s="129">
        <f t="shared" si="29"/>
        <v>0</v>
      </c>
      <c r="R51" s="124"/>
      <c r="S51" s="153"/>
      <c r="T51" s="159">
        <v>7</v>
      </c>
      <c r="U51" s="165" t="str">
        <f t="shared" si="1"/>
        <v/>
      </c>
      <c r="V51" s="82" t="str">
        <f>IF(D54="","",COUNTIF($U$44:U51,U51))</f>
        <v/>
      </c>
      <c r="W51" s="82" t="str">
        <f t="shared" si="2"/>
        <v/>
      </c>
      <c r="X51" s="82" t="str">
        <f t="shared" si="3"/>
        <v/>
      </c>
      <c r="AB51" s="82" t="str">
        <f t="shared" si="4"/>
        <v/>
      </c>
      <c r="AC51" s="82" t="str">
        <f>IF(AD51="","",COUNTIF($AD$44:AD51,AD51))</f>
        <v/>
      </c>
      <c r="AD51" s="82" t="str">
        <f>IF(AE51="","",IF(COUNTIF($AE$44:AE51,AE51)&gt;1,"",AH51))</f>
        <v/>
      </c>
      <c r="AE51" s="82" t="str">
        <f t="shared" si="5"/>
        <v/>
      </c>
      <c r="AF51" s="187" t="str">
        <f t="shared" si="6"/>
        <v/>
      </c>
      <c r="AG51" s="82" t="str">
        <f t="shared" si="7"/>
        <v/>
      </c>
      <c r="AH51" s="82" t="str">
        <f t="shared" si="8"/>
        <v/>
      </c>
      <c r="AI51" s="82" t="str">
        <f t="shared" si="9"/>
        <v/>
      </c>
      <c r="AJ51" s="82" t="str">
        <f t="shared" si="10"/>
        <v/>
      </c>
      <c r="AK51" s="82" t="str">
        <f t="shared" si="11"/>
        <v/>
      </c>
      <c r="AL51" s="82" t="str">
        <f t="shared" si="12"/>
        <v/>
      </c>
      <c r="AM51" s="82" t="str">
        <f t="shared" si="13"/>
        <v/>
      </c>
      <c r="AN51" s="216" t="str">
        <f t="shared" si="14"/>
        <v/>
      </c>
      <c r="AO51" s="216" t="str">
        <f t="shared" si="15"/>
        <v/>
      </c>
      <c r="AP51" s="216" t="str">
        <f t="shared" si="16"/>
        <v/>
      </c>
      <c r="AQ51" s="216" t="str">
        <f t="shared" si="17"/>
        <v/>
      </c>
      <c r="AR51" s="216" t="str">
        <f t="shared" si="18"/>
        <v/>
      </c>
      <c r="AS51" s="216" t="str">
        <f t="shared" si="19"/>
        <v/>
      </c>
      <c r="AT51" s="82" t="str">
        <f t="shared" si="20"/>
        <v/>
      </c>
      <c r="AU51" s="226" t="str">
        <f t="shared" si="21"/>
        <v/>
      </c>
    </row>
    <row r="52" spans="1:47" ht="23.25" customHeight="1">
      <c r="A52" s="28"/>
      <c r="B52" s="28"/>
      <c r="C52" s="48">
        <v>1</v>
      </c>
      <c r="D52" s="64" t="str">
        <f t="shared" si="22"/>
        <v/>
      </c>
      <c r="E52" s="28"/>
      <c r="F52" s="82" t="str">
        <f t="shared" si="23"/>
        <v/>
      </c>
      <c r="G52" s="28"/>
      <c r="H52" s="28"/>
      <c r="I52" s="28"/>
      <c r="J52" s="124"/>
      <c r="K52" s="28"/>
      <c r="L52" s="129">
        <f t="shared" si="24"/>
        <v>0</v>
      </c>
      <c r="M52" s="129">
        <f t="shared" si="25"/>
        <v>0</v>
      </c>
      <c r="N52" s="133">
        <f t="shared" si="26"/>
        <v>0</v>
      </c>
      <c r="O52" s="129">
        <f t="shared" si="27"/>
        <v>0</v>
      </c>
      <c r="P52" s="129">
        <f t="shared" si="28"/>
        <v>0</v>
      </c>
      <c r="Q52" s="129">
        <f t="shared" si="29"/>
        <v>0</v>
      </c>
      <c r="R52" s="124"/>
      <c r="S52" s="153"/>
      <c r="T52" s="159">
        <v>8</v>
      </c>
      <c r="U52" s="165" t="str">
        <f t="shared" si="1"/>
        <v/>
      </c>
      <c r="V52" s="82" t="str">
        <f>IF(D55="","",COUNTIF($U$44:U52,U52))</f>
        <v/>
      </c>
      <c r="W52" s="82" t="str">
        <f t="shared" si="2"/>
        <v/>
      </c>
      <c r="X52" s="82" t="str">
        <f t="shared" si="3"/>
        <v/>
      </c>
      <c r="AB52" s="82" t="str">
        <f t="shared" si="4"/>
        <v/>
      </c>
      <c r="AC52" s="82" t="str">
        <f>IF(AD52="","",COUNTIF($AD$44:AD52,AD52))</f>
        <v/>
      </c>
      <c r="AD52" s="82" t="str">
        <f>IF(AE52="","",IF(COUNTIF($AE$44:AE52,AE52)&gt;1,"",AH52))</f>
        <v/>
      </c>
      <c r="AE52" s="82" t="str">
        <f t="shared" si="5"/>
        <v/>
      </c>
      <c r="AF52" s="187" t="str">
        <f t="shared" si="6"/>
        <v/>
      </c>
      <c r="AG52" s="82" t="str">
        <f t="shared" si="7"/>
        <v/>
      </c>
      <c r="AH52" s="82" t="str">
        <f t="shared" si="8"/>
        <v/>
      </c>
      <c r="AI52" s="82" t="str">
        <f t="shared" si="9"/>
        <v/>
      </c>
      <c r="AJ52" s="82" t="str">
        <f t="shared" si="10"/>
        <v/>
      </c>
      <c r="AK52" s="82" t="str">
        <f t="shared" si="11"/>
        <v/>
      </c>
      <c r="AL52" s="82" t="str">
        <f t="shared" si="12"/>
        <v/>
      </c>
      <c r="AM52" s="82" t="str">
        <f t="shared" si="13"/>
        <v/>
      </c>
      <c r="AN52" s="216" t="str">
        <f t="shared" si="14"/>
        <v/>
      </c>
      <c r="AO52" s="216" t="str">
        <f t="shared" si="15"/>
        <v/>
      </c>
      <c r="AP52" s="216" t="str">
        <f t="shared" si="16"/>
        <v/>
      </c>
      <c r="AQ52" s="216" t="str">
        <f t="shared" si="17"/>
        <v/>
      </c>
      <c r="AR52" s="216" t="str">
        <f t="shared" si="18"/>
        <v/>
      </c>
      <c r="AS52" s="216" t="str">
        <f t="shared" si="19"/>
        <v/>
      </c>
      <c r="AT52" s="82" t="str">
        <f t="shared" si="20"/>
        <v/>
      </c>
      <c r="AU52" s="226" t="str">
        <f t="shared" si="21"/>
        <v/>
      </c>
    </row>
    <row r="53" spans="1:47" ht="23.25" customHeight="1">
      <c r="A53" s="28"/>
      <c r="B53" s="28"/>
      <c r="C53" s="48">
        <v>1</v>
      </c>
      <c r="D53" s="64" t="str">
        <f t="shared" si="22"/>
        <v/>
      </c>
      <c r="E53" s="28"/>
      <c r="F53" s="82" t="str">
        <f t="shared" si="23"/>
        <v/>
      </c>
      <c r="G53" s="28"/>
      <c r="H53" s="28"/>
      <c r="I53" s="28"/>
      <c r="J53" s="124"/>
      <c r="K53" s="28"/>
      <c r="L53" s="129">
        <f t="shared" si="24"/>
        <v>0</v>
      </c>
      <c r="M53" s="129">
        <f t="shared" si="25"/>
        <v>0</v>
      </c>
      <c r="N53" s="133">
        <f t="shared" si="26"/>
        <v>0</v>
      </c>
      <c r="O53" s="129">
        <f t="shared" si="27"/>
        <v>0</v>
      </c>
      <c r="P53" s="129">
        <f t="shared" si="28"/>
        <v>0</v>
      </c>
      <c r="Q53" s="129">
        <f t="shared" si="29"/>
        <v>0</v>
      </c>
      <c r="R53" s="124"/>
      <c r="S53" s="153"/>
      <c r="T53" s="159">
        <v>9</v>
      </c>
      <c r="U53" s="165" t="str">
        <f t="shared" si="1"/>
        <v/>
      </c>
      <c r="V53" s="82" t="str">
        <f>IF(D56="","",COUNTIF($U$44:U53,U53))</f>
        <v/>
      </c>
      <c r="W53" s="82" t="str">
        <f t="shared" si="2"/>
        <v/>
      </c>
      <c r="X53" s="82" t="str">
        <f t="shared" si="3"/>
        <v/>
      </c>
      <c r="AB53" s="82" t="str">
        <f t="shared" si="4"/>
        <v/>
      </c>
      <c r="AC53" s="82" t="str">
        <f>IF(AD53="","",COUNTIF($AD$44:AD53,AD53))</f>
        <v/>
      </c>
      <c r="AD53" s="82" t="str">
        <f>IF(AE53="","",IF(COUNTIF($AE$44:AE53,AE53)&gt;1,"",AH53))</f>
        <v/>
      </c>
      <c r="AE53" s="82" t="str">
        <f t="shared" si="5"/>
        <v/>
      </c>
      <c r="AF53" s="187" t="str">
        <f t="shared" si="6"/>
        <v/>
      </c>
      <c r="AG53" s="82" t="str">
        <f t="shared" si="7"/>
        <v/>
      </c>
      <c r="AH53" s="82" t="str">
        <f t="shared" si="8"/>
        <v/>
      </c>
      <c r="AI53" s="82" t="str">
        <f t="shared" si="9"/>
        <v/>
      </c>
      <c r="AJ53" s="82" t="str">
        <f t="shared" si="10"/>
        <v/>
      </c>
      <c r="AK53" s="82" t="str">
        <f t="shared" si="11"/>
        <v/>
      </c>
      <c r="AL53" s="82" t="str">
        <f t="shared" si="12"/>
        <v/>
      </c>
      <c r="AM53" s="82" t="str">
        <f t="shared" si="13"/>
        <v/>
      </c>
      <c r="AN53" s="216" t="str">
        <f t="shared" si="14"/>
        <v/>
      </c>
      <c r="AO53" s="216" t="str">
        <f t="shared" si="15"/>
        <v/>
      </c>
      <c r="AP53" s="216" t="str">
        <f t="shared" si="16"/>
        <v/>
      </c>
      <c r="AQ53" s="216" t="str">
        <f t="shared" si="17"/>
        <v/>
      </c>
      <c r="AR53" s="216" t="str">
        <f t="shared" si="18"/>
        <v/>
      </c>
      <c r="AS53" s="216" t="str">
        <f t="shared" si="19"/>
        <v/>
      </c>
      <c r="AT53" s="82" t="str">
        <f t="shared" si="20"/>
        <v/>
      </c>
      <c r="AU53" s="226" t="str">
        <f t="shared" si="21"/>
        <v/>
      </c>
    </row>
    <row r="54" spans="1:47" ht="23.25" customHeight="1">
      <c r="A54" s="28"/>
      <c r="B54" s="28"/>
      <c r="C54" s="48">
        <v>1</v>
      </c>
      <c r="D54" s="64" t="str">
        <f t="shared" si="22"/>
        <v/>
      </c>
      <c r="E54" s="28"/>
      <c r="F54" s="82" t="str">
        <f t="shared" si="23"/>
        <v/>
      </c>
      <c r="G54" s="28"/>
      <c r="H54" s="28"/>
      <c r="I54" s="28"/>
      <c r="J54" s="124"/>
      <c r="K54" s="28"/>
      <c r="L54" s="129">
        <f t="shared" si="24"/>
        <v>0</v>
      </c>
      <c r="M54" s="129">
        <f t="shared" si="25"/>
        <v>0</v>
      </c>
      <c r="N54" s="133">
        <f t="shared" si="26"/>
        <v>0</v>
      </c>
      <c r="O54" s="129">
        <f t="shared" si="27"/>
        <v>0</v>
      </c>
      <c r="P54" s="129">
        <f t="shared" si="28"/>
        <v>0</v>
      </c>
      <c r="Q54" s="129">
        <f t="shared" si="29"/>
        <v>0</v>
      </c>
      <c r="R54" s="124"/>
      <c r="S54" s="153"/>
      <c r="T54" s="159">
        <v>10</v>
      </c>
      <c r="U54" s="165" t="str">
        <f t="shared" si="1"/>
        <v/>
      </c>
      <c r="V54" s="82" t="str">
        <f>IF(D57="","",COUNTIF($U$44:U54,U54))</f>
        <v/>
      </c>
      <c r="W54" s="82" t="str">
        <f t="shared" si="2"/>
        <v/>
      </c>
      <c r="X54" s="82" t="str">
        <f t="shared" si="3"/>
        <v/>
      </c>
      <c r="AB54" s="82" t="str">
        <f t="shared" si="4"/>
        <v/>
      </c>
      <c r="AC54" s="82" t="str">
        <f>IF(AD54="","",COUNTIF($AD$44:AD54,AD54))</f>
        <v/>
      </c>
      <c r="AD54" s="82" t="str">
        <f>IF(AE54="","",IF(COUNTIF($AE$44:AE54,AE54)&gt;1,"",AH54))</f>
        <v/>
      </c>
      <c r="AE54" s="82" t="str">
        <f t="shared" si="5"/>
        <v/>
      </c>
      <c r="AF54" s="187" t="str">
        <f t="shared" si="6"/>
        <v/>
      </c>
      <c r="AG54" s="82" t="str">
        <f t="shared" si="7"/>
        <v/>
      </c>
      <c r="AH54" s="82" t="str">
        <f t="shared" si="8"/>
        <v/>
      </c>
      <c r="AI54" s="82" t="str">
        <f t="shared" si="9"/>
        <v/>
      </c>
      <c r="AJ54" s="82" t="str">
        <f t="shared" si="10"/>
        <v/>
      </c>
      <c r="AK54" s="82" t="str">
        <f t="shared" si="11"/>
        <v/>
      </c>
      <c r="AL54" s="82" t="str">
        <f t="shared" si="12"/>
        <v/>
      </c>
      <c r="AM54" s="82" t="str">
        <f t="shared" si="13"/>
        <v/>
      </c>
      <c r="AN54" s="216" t="str">
        <f t="shared" si="14"/>
        <v/>
      </c>
      <c r="AO54" s="216" t="str">
        <f t="shared" si="15"/>
        <v/>
      </c>
      <c r="AP54" s="216" t="str">
        <f t="shared" si="16"/>
        <v/>
      </c>
      <c r="AQ54" s="216" t="str">
        <f t="shared" si="17"/>
        <v/>
      </c>
      <c r="AR54" s="216" t="str">
        <f t="shared" si="18"/>
        <v/>
      </c>
      <c r="AS54" s="216" t="str">
        <f t="shared" si="19"/>
        <v/>
      </c>
      <c r="AT54" s="82" t="str">
        <f t="shared" si="20"/>
        <v/>
      </c>
      <c r="AU54" s="226" t="str">
        <f t="shared" si="21"/>
        <v/>
      </c>
    </row>
    <row r="55" spans="1:47" ht="23.25" customHeight="1">
      <c r="A55" s="28"/>
      <c r="B55" s="28"/>
      <c r="C55" s="48">
        <v>1</v>
      </c>
      <c r="D55" s="64" t="str">
        <f t="shared" si="22"/>
        <v/>
      </c>
      <c r="E55" s="28"/>
      <c r="F55" s="82" t="str">
        <f t="shared" si="23"/>
        <v/>
      </c>
      <c r="G55" s="28"/>
      <c r="H55" s="28"/>
      <c r="I55" s="28"/>
      <c r="J55" s="124"/>
      <c r="K55" s="28"/>
      <c r="L55" s="129">
        <f t="shared" si="24"/>
        <v>0</v>
      </c>
      <c r="M55" s="129">
        <f t="shared" si="25"/>
        <v>0</v>
      </c>
      <c r="N55" s="133">
        <f t="shared" si="26"/>
        <v>0</v>
      </c>
      <c r="O55" s="129">
        <f t="shared" si="27"/>
        <v>0</v>
      </c>
      <c r="P55" s="129">
        <f t="shared" si="28"/>
        <v>0</v>
      </c>
      <c r="Q55" s="129">
        <f t="shared" si="29"/>
        <v>0</v>
      </c>
      <c r="R55" s="124"/>
      <c r="S55" s="153"/>
      <c r="T55" s="159">
        <v>11</v>
      </c>
      <c r="U55" s="165" t="str">
        <f t="shared" si="1"/>
        <v/>
      </c>
      <c r="V55" s="82" t="str">
        <f>IF(D58="","",COUNTIF($U$44:U55,U55))</f>
        <v/>
      </c>
      <c r="W55" s="82" t="str">
        <f t="shared" si="2"/>
        <v/>
      </c>
      <c r="X55" s="82" t="str">
        <f t="shared" si="3"/>
        <v/>
      </c>
      <c r="AB55" s="82" t="str">
        <f t="shared" si="4"/>
        <v/>
      </c>
      <c r="AC55" s="82" t="str">
        <f>IF(AD55="","",COUNTIF($AD$44:AD55,AD55))</f>
        <v/>
      </c>
      <c r="AD55" s="82" t="str">
        <f>IF(AE55="","",IF(COUNTIF($AE$44:AE55,AE55)&gt;1,"",AH55))</f>
        <v/>
      </c>
      <c r="AE55" s="82" t="str">
        <f t="shared" si="5"/>
        <v/>
      </c>
      <c r="AF55" s="187" t="str">
        <f t="shared" si="6"/>
        <v/>
      </c>
      <c r="AG55" s="82" t="str">
        <f t="shared" si="7"/>
        <v/>
      </c>
      <c r="AH55" s="82" t="str">
        <f t="shared" si="8"/>
        <v/>
      </c>
      <c r="AI55" s="82" t="str">
        <f t="shared" si="9"/>
        <v/>
      </c>
      <c r="AJ55" s="82" t="str">
        <f t="shared" si="10"/>
        <v/>
      </c>
      <c r="AK55" s="82" t="str">
        <f t="shared" si="11"/>
        <v/>
      </c>
      <c r="AL55" s="82" t="str">
        <f t="shared" si="12"/>
        <v/>
      </c>
      <c r="AM55" s="82" t="str">
        <f t="shared" si="13"/>
        <v/>
      </c>
      <c r="AN55" s="216" t="str">
        <f t="shared" si="14"/>
        <v/>
      </c>
      <c r="AO55" s="216" t="str">
        <f t="shared" si="15"/>
        <v/>
      </c>
      <c r="AP55" s="216" t="str">
        <f t="shared" si="16"/>
        <v/>
      </c>
      <c r="AQ55" s="216" t="str">
        <f t="shared" si="17"/>
        <v/>
      </c>
      <c r="AR55" s="216" t="str">
        <f t="shared" si="18"/>
        <v/>
      </c>
      <c r="AS55" s="216" t="str">
        <f t="shared" si="19"/>
        <v/>
      </c>
      <c r="AT55" s="82" t="str">
        <f t="shared" si="20"/>
        <v/>
      </c>
      <c r="AU55" s="226" t="str">
        <f t="shared" si="21"/>
        <v/>
      </c>
    </row>
    <row r="56" spans="1:47" ht="23.25" customHeight="1">
      <c r="A56" s="28"/>
      <c r="B56" s="28"/>
      <c r="C56" s="48">
        <v>1</v>
      </c>
      <c r="D56" s="64" t="str">
        <f t="shared" si="22"/>
        <v/>
      </c>
      <c r="E56" s="28"/>
      <c r="F56" s="82" t="str">
        <f t="shared" si="23"/>
        <v/>
      </c>
      <c r="G56" s="28"/>
      <c r="H56" s="28"/>
      <c r="I56" s="28"/>
      <c r="J56" s="124"/>
      <c r="K56" s="28"/>
      <c r="L56" s="129">
        <f t="shared" si="24"/>
        <v>0</v>
      </c>
      <c r="M56" s="129">
        <f t="shared" si="25"/>
        <v>0</v>
      </c>
      <c r="N56" s="133">
        <f t="shared" si="26"/>
        <v>0</v>
      </c>
      <c r="O56" s="129">
        <f t="shared" si="27"/>
        <v>0</v>
      </c>
      <c r="P56" s="129">
        <f t="shared" si="28"/>
        <v>0</v>
      </c>
      <c r="Q56" s="129">
        <f t="shared" si="29"/>
        <v>0</v>
      </c>
      <c r="R56" s="124"/>
      <c r="S56" s="153"/>
      <c r="T56" s="159">
        <v>12</v>
      </c>
      <c r="U56" s="165" t="str">
        <f t="shared" si="1"/>
        <v/>
      </c>
      <c r="V56" s="82" t="str">
        <f>IF(D59="","",COUNTIF($U$44:U56,U56))</f>
        <v/>
      </c>
      <c r="W56" s="82" t="str">
        <f t="shared" si="2"/>
        <v/>
      </c>
      <c r="X56" s="82" t="str">
        <f t="shared" si="3"/>
        <v/>
      </c>
      <c r="AB56" s="82" t="str">
        <f t="shared" si="4"/>
        <v/>
      </c>
      <c r="AC56" s="82" t="str">
        <f>IF(AD56="","",COUNTIF($AD$44:AD56,AD56))</f>
        <v/>
      </c>
      <c r="AD56" s="82" t="str">
        <f>IF(AE56="","",IF(COUNTIF($AE$44:AE56,AE56)&gt;1,"",AH56))</f>
        <v/>
      </c>
      <c r="AE56" s="82" t="str">
        <f t="shared" si="5"/>
        <v/>
      </c>
      <c r="AF56" s="187" t="str">
        <f t="shared" si="6"/>
        <v/>
      </c>
      <c r="AG56" s="82" t="str">
        <f t="shared" si="7"/>
        <v/>
      </c>
      <c r="AH56" s="82" t="str">
        <f t="shared" si="8"/>
        <v/>
      </c>
      <c r="AI56" s="82" t="str">
        <f t="shared" si="9"/>
        <v/>
      </c>
      <c r="AJ56" s="82" t="str">
        <f t="shared" si="10"/>
        <v/>
      </c>
      <c r="AK56" s="82" t="str">
        <f t="shared" si="11"/>
        <v/>
      </c>
      <c r="AL56" s="82" t="str">
        <f t="shared" si="12"/>
        <v/>
      </c>
      <c r="AM56" s="82" t="str">
        <f t="shared" si="13"/>
        <v/>
      </c>
      <c r="AN56" s="216" t="str">
        <f t="shared" si="14"/>
        <v/>
      </c>
      <c r="AO56" s="216" t="str">
        <f t="shared" si="15"/>
        <v/>
      </c>
      <c r="AP56" s="216" t="str">
        <f t="shared" si="16"/>
        <v/>
      </c>
      <c r="AQ56" s="216" t="str">
        <f t="shared" si="17"/>
        <v/>
      </c>
      <c r="AR56" s="216" t="str">
        <f t="shared" si="18"/>
        <v/>
      </c>
      <c r="AS56" s="216" t="str">
        <f t="shared" si="19"/>
        <v/>
      </c>
      <c r="AT56" s="82" t="str">
        <f t="shared" si="20"/>
        <v/>
      </c>
      <c r="AU56" s="226" t="str">
        <f t="shared" si="21"/>
        <v/>
      </c>
    </row>
    <row r="57" spans="1:47" ht="23.25" customHeight="1">
      <c r="A57" s="28"/>
      <c r="B57" s="28"/>
      <c r="C57" s="48">
        <v>1</v>
      </c>
      <c r="D57" s="64" t="str">
        <f t="shared" si="22"/>
        <v/>
      </c>
      <c r="E57" s="28"/>
      <c r="F57" s="82" t="str">
        <f t="shared" si="23"/>
        <v/>
      </c>
      <c r="G57" s="28"/>
      <c r="H57" s="28"/>
      <c r="I57" s="28"/>
      <c r="J57" s="124"/>
      <c r="K57" s="28"/>
      <c r="L57" s="129">
        <f t="shared" si="24"/>
        <v>0</v>
      </c>
      <c r="M57" s="129">
        <f t="shared" si="25"/>
        <v>0</v>
      </c>
      <c r="N57" s="133">
        <f t="shared" si="26"/>
        <v>0</v>
      </c>
      <c r="O57" s="129">
        <f t="shared" si="27"/>
        <v>0</v>
      </c>
      <c r="P57" s="129">
        <f t="shared" si="28"/>
        <v>0</v>
      </c>
      <c r="Q57" s="129">
        <f t="shared" si="29"/>
        <v>0</v>
      </c>
      <c r="R57" s="124"/>
      <c r="S57" s="153"/>
      <c r="T57" s="159">
        <v>13</v>
      </c>
      <c r="U57" s="165" t="str">
        <f t="shared" si="1"/>
        <v/>
      </c>
      <c r="V57" s="82" t="str">
        <f>IF(D60="","",COUNTIF($U$44:U57,U57))</f>
        <v/>
      </c>
      <c r="W57" s="82" t="str">
        <f t="shared" si="2"/>
        <v/>
      </c>
      <c r="X57" s="82" t="str">
        <f t="shared" si="3"/>
        <v/>
      </c>
      <c r="AB57" s="82" t="str">
        <f t="shared" si="4"/>
        <v/>
      </c>
      <c r="AC57" s="82" t="str">
        <f>IF(AD57="","",COUNTIF($AD$44:AD57,AD57))</f>
        <v/>
      </c>
      <c r="AD57" s="82" t="str">
        <f>IF(AE57="","",IF(COUNTIF($AE$44:AE57,AE57)&gt;1,"",AH57))</f>
        <v/>
      </c>
      <c r="AE57" s="82" t="str">
        <f t="shared" si="5"/>
        <v/>
      </c>
      <c r="AF57" s="187" t="str">
        <f t="shared" si="6"/>
        <v/>
      </c>
      <c r="AG57" s="82" t="str">
        <f t="shared" si="7"/>
        <v/>
      </c>
      <c r="AH57" s="82" t="str">
        <f t="shared" si="8"/>
        <v/>
      </c>
      <c r="AI57" s="82" t="str">
        <f t="shared" si="9"/>
        <v/>
      </c>
      <c r="AJ57" s="82" t="str">
        <f t="shared" si="10"/>
        <v/>
      </c>
      <c r="AK57" s="82" t="str">
        <f t="shared" si="11"/>
        <v/>
      </c>
      <c r="AL57" s="82" t="str">
        <f t="shared" si="12"/>
        <v/>
      </c>
      <c r="AM57" s="82" t="str">
        <f t="shared" si="13"/>
        <v/>
      </c>
      <c r="AN57" s="216" t="str">
        <f t="shared" si="14"/>
        <v/>
      </c>
      <c r="AO57" s="216" t="str">
        <f t="shared" si="15"/>
        <v/>
      </c>
      <c r="AP57" s="216" t="str">
        <f t="shared" si="16"/>
        <v/>
      </c>
      <c r="AQ57" s="216" t="str">
        <f t="shared" si="17"/>
        <v/>
      </c>
      <c r="AR57" s="216" t="str">
        <f t="shared" si="18"/>
        <v/>
      </c>
      <c r="AS57" s="216" t="str">
        <f t="shared" si="19"/>
        <v/>
      </c>
      <c r="AT57" s="82" t="str">
        <f t="shared" si="20"/>
        <v/>
      </c>
      <c r="AU57" s="226" t="str">
        <f t="shared" si="21"/>
        <v/>
      </c>
    </row>
    <row r="58" spans="1:47" ht="23.25" customHeight="1">
      <c r="A58" s="28"/>
      <c r="B58" s="28"/>
      <c r="C58" s="48">
        <v>1</v>
      </c>
      <c r="D58" s="64" t="str">
        <f t="shared" si="22"/>
        <v/>
      </c>
      <c r="E58" s="28"/>
      <c r="F58" s="82" t="str">
        <f t="shared" si="23"/>
        <v/>
      </c>
      <c r="G58" s="28"/>
      <c r="H58" s="28"/>
      <c r="I58" s="28"/>
      <c r="J58" s="124"/>
      <c r="K58" s="28"/>
      <c r="L58" s="129">
        <f t="shared" si="24"/>
        <v>0</v>
      </c>
      <c r="M58" s="129">
        <f t="shared" si="25"/>
        <v>0</v>
      </c>
      <c r="N58" s="133">
        <f t="shared" si="26"/>
        <v>0</v>
      </c>
      <c r="O58" s="129">
        <f t="shared" si="27"/>
        <v>0</v>
      </c>
      <c r="P58" s="129">
        <f t="shared" si="28"/>
        <v>0</v>
      </c>
      <c r="Q58" s="129">
        <f t="shared" si="29"/>
        <v>0</v>
      </c>
      <c r="R58" s="124"/>
      <c r="S58" s="153"/>
      <c r="T58" s="159">
        <v>14</v>
      </c>
      <c r="U58" s="165" t="str">
        <f t="shared" si="1"/>
        <v/>
      </c>
      <c r="V58" s="82" t="str">
        <f>IF(D61="","",COUNTIF($U$44:U58,U58))</f>
        <v/>
      </c>
      <c r="W58" s="82" t="str">
        <f t="shared" si="2"/>
        <v/>
      </c>
      <c r="X58" s="82" t="str">
        <f t="shared" si="3"/>
        <v/>
      </c>
      <c r="AB58" s="82" t="str">
        <f t="shared" si="4"/>
        <v/>
      </c>
      <c r="AC58" s="82" t="str">
        <f>IF(AD58="","",COUNTIF($AD$44:AD58,AD58))</f>
        <v/>
      </c>
      <c r="AD58" s="82" t="str">
        <f>IF(AE58="","",IF(COUNTIF($AE$44:AE58,AE58)&gt;1,"",AH58))</f>
        <v/>
      </c>
      <c r="AE58" s="82" t="str">
        <f t="shared" si="5"/>
        <v/>
      </c>
      <c r="AF58" s="187" t="str">
        <f t="shared" si="6"/>
        <v/>
      </c>
      <c r="AG58" s="82" t="str">
        <f t="shared" si="7"/>
        <v/>
      </c>
      <c r="AH58" s="82" t="str">
        <f t="shared" si="8"/>
        <v/>
      </c>
      <c r="AI58" s="82" t="str">
        <f t="shared" si="9"/>
        <v/>
      </c>
      <c r="AJ58" s="82" t="str">
        <f t="shared" si="10"/>
        <v/>
      </c>
      <c r="AK58" s="82" t="str">
        <f t="shared" si="11"/>
        <v/>
      </c>
      <c r="AL58" s="82" t="str">
        <f t="shared" si="12"/>
        <v/>
      </c>
      <c r="AM58" s="82" t="str">
        <f t="shared" si="13"/>
        <v/>
      </c>
      <c r="AN58" s="216" t="str">
        <f t="shared" si="14"/>
        <v/>
      </c>
      <c r="AO58" s="216" t="str">
        <f t="shared" si="15"/>
        <v/>
      </c>
      <c r="AP58" s="216" t="str">
        <f t="shared" si="16"/>
        <v/>
      </c>
      <c r="AQ58" s="216" t="str">
        <f t="shared" si="17"/>
        <v/>
      </c>
      <c r="AR58" s="216" t="str">
        <f t="shared" si="18"/>
        <v/>
      </c>
      <c r="AS58" s="216" t="str">
        <f t="shared" si="19"/>
        <v/>
      </c>
      <c r="AT58" s="82" t="str">
        <f t="shared" si="20"/>
        <v/>
      </c>
      <c r="AU58" s="226" t="str">
        <f t="shared" si="21"/>
        <v/>
      </c>
    </row>
    <row r="59" spans="1:47" ht="22.5" customHeight="1">
      <c r="A59" s="28"/>
      <c r="B59" s="28"/>
      <c r="C59" s="48">
        <v>1</v>
      </c>
      <c r="D59" s="64" t="str">
        <f t="shared" si="22"/>
        <v/>
      </c>
      <c r="E59" s="28"/>
      <c r="F59" s="82" t="str">
        <f t="shared" si="23"/>
        <v/>
      </c>
      <c r="G59" s="28"/>
      <c r="H59" s="28"/>
      <c r="I59" s="28"/>
      <c r="J59" s="124"/>
      <c r="K59" s="28"/>
      <c r="L59" s="129">
        <f t="shared" si="24"/>
        <v>0</v>
      </c>
      <c r="M59" s="129">
        <f t="shared" si="25"/>
        <v>0</v>
      </c>
      <c r="N59" s="133">
        <f t="shared" si="26"/>
        <v>0</v>
      </c>
      <c r="O59" s="129">
        <f t="shared" si="27"/>
        <v>0</v>
      </c>
      <c r="P59" s="129">
        <f t="shared" si="28"/>
        <v>0</v>
      </c>
      <c r="Q59" s="129">
        <f t="shared" si="29"/>
        <v>0</v>
      </c>
      <c r="R59" s="124"/>
      <c r="S59" s="153"/>
      <c r="T59" s="159">
        <v>15</v>
      </c>
      <c r="U59" s="165" t="str">
        <f t="shared" si="1"/>
        <v/>
      </c>
      <c r="V59" s="82" t="str">
        <f>IF(D62="","",COUNTIF($U$44:U59,U59))</f>
        <v/>
      </c>
      <c r="W59" s="82" t="str">
        <f t="shared" si="2"/>
        <v/>
      </c>
      <c r="X59" s="82" t="str">
        <f t="shared" si="3"/>
        <v/>
      </c>
      <c r="AB59" s="82" t="str">
        <f t="shared" si="4"/>
        <v/>
      </c>
      <c r="AC59" s="82" t="str">
        <f>IF(AD59="","",COUNTIF($AD$44:AD59,AD59))</f>
        <v/>
      </c>
      <c r="AD59" s="82" t="str">
        <f>IF(AE59="","",IF(COUNTIF($AE$44:AE59,AE59)&gt;1,"",AH59))</f>
        <v/>
      </c>
      <c r="AE59" s="82" t="str">
        <f t="shared" si="5"/>
        <v/>
      </c>
      <c r="AF59" s="187" t="str">
        <f t="shared" si="6"/>
        <v/>
      </c>
      <c r="AG59" s="82" t="str">
        <f t="shared" si="7"/>
        <v/>
      </c>
      <c r="AH59" s="82" t="str">
        <f t="shared" si="8"/>
        <v/>
      </c>
      <c r="AI59" s="82" t="str">
        <f t="shared" si="9"/>
        <v/>
      </c>
      <c r="AJ59" s="82" t="str">
        <f t="shared" si="10"/>
        <v/>
      </c>
      <c r="AK59" s="82" t="str">
        <f t="shared" si="11"/>
        <v/>
      </c>
      <c r="AL59" s="82" t="str">
        <f t="shared" si="12"/>
        <v/>
      </c>
      <c r="AM59" s="82" t="str">
        <f t="shared" si="13"/>
        <v/>
      </c>
      <c r="AN59" s="216" t="str">
        <f t="shared" si="14"/>
        <v/>
      </c>
      <c r="AO59" s="216" t="str">
        <f t="shared" si="15"/>
        <v/>
      </c>
      <c r="AP59" s="216" t="str">
        <f t="shared" si="16"/>
        <v/>
      </c>
      <c r="AQ59" s="216" t="str">
        <f t="shared" si="17"/>
        <v/>
      </c>
      <c r="AR59" s="216" t="str">
        <f t="shared" si="18"/>
        <v/>
      </c>
      <c r="AS59" s="216" t="str">
        <f t="shared" si="19"/>
        <v/>
      </c>
      <c r="AT59" s="82" t="str">
        <f t="shared" si="20"/>
        <v/>
      </c>
      <c r="AU59" s="226" t="str">
        <f t="shared" si="21"/>
        <v/>
      </c>
    </row>
    <row r="60" spans="1:47" ht="22.5" customHeight="1">
      <c r="A60" s="28"/>
      <c r="B60" s="28"/>
      <c r="C60" s="48">
        <v>1</v>
      </c>
      <c r="D60" s="64" t="str">
        <f t="shared" si="22"/>
        <v/>
      </c>
      <c r="E60" s="28"/>
      <c r="F60" s="82" t="str">
        <f t="shared" si="23"/>
        <v/>
      </c>
      <c r="G60" s="28"/>
      <c r="H60" s="28"/>
      <c r="I60" s="28"/>
      <c r="J60" s="124"/>
      <c r="K60" s="28"/>
      <c r="L60" s="129">
        <f t="shared" si="24"/>
        <v>0</v>
      </c>
      <c r="M60" s="129">
        <f t="shared" si="25"/>
        <v>0</v>
      </c>
      <c r="N60" s="133">
        <f t="shared" si="26"/>
        <v>0</v>
      </c>
      <c r="O60" s="129">
        <f t="shared" si="27"/>
        <v>0</v>
      </c>
      <c r="P60" s="129">
        <f t="shared" si="28"/>
        <v>0</v>
      </c>
      <c r="Q60" s="129">
        <f t="shared" si="29"/>
        <v>0</v>
      </c>
      <c r="R60" s="124"/>
      <c r="S60" s="153"/>
      <c r="T60" s="159">
        <v>16</v>
      </c>
      <c r="U60" s="165" t="str">
        <f t="shared" si="1"/>
        <v/>
      </c>
      <c r="V60" s="82" t="str">
        <f>IF(D63="","",COUNTIF($U$44:U60,U60))</f>
        <v/>
      </c>
      <c r="W60" s="82" t="str">
        <f t="shared" si="2"/>
        <v/>
      </c>
      <c r="X60" s="82" t="str">
        <f t="shared" si="3"/>
        <v/>
      </c>
      <c r="AB60" s="82" t="str">
        <f t="shared" si="4"/>
        <v/>
      </c>
      <c r="AC60" s="82" t="str">
        <f>IF(AD60="","",COUNTIF($AD$44:AD60,AD60))</f>
        <v/>
      </c>
      <c r="AD60" s="82" t="str">
        <f>IF(AE60="","",IF(COUNTIF($AE$44:AE60,AE60)&gt;1,"",AH60))</f>
        <v/>
      </c>
      <c r="AE60" s="82" t="str">
        <f t="shared" si="5"/>
        <v/>
      </c>
      <c r="AF60" s="187" t="str">
        <f t="shared" si="6"/>
        <v/>
      </c>
      <c r="AG60" s="82" t="str">
        <f t="shared" si="7"/>
        <v/>
      </c>
      <c r="AH60" s="82" t="str">
        <f t="shared" si="8"/>
        <v/>
      </c>
      <c r="AI60" s="82" t="str">
        <f t="shared" si="9"/>
        <v/>
      </c>
      <c r="AJ60" s="82" t="str">
        <f t="shared" si="10"/>
        <v/>
      </c>
      <c r="AK60" s="82" t="str">
        <f t="shared" si="11"/>
        <v/>
      </c>
      <c r="AL60" s="82" t="str">
        <f t="shared" si="12"/>
        <v/>
      </c>
      <c r="AM60" s="82" t="str">
        <f t="shared" si="13"/>
        <v/>
      </c>
      <c r="AN60" s="216" t="str">
        <f t="shared" si="14"/>
        <v/>
      </c>
      <c r="AO60" s="216" t="str">
        <f t="shared" si="15"/>
        <v/>
      </c>
      <c r="AP60" s="216" t="str">
        <f t="shared" si="16"/>
        <v/>
      </c>
      <c r="AQ60" s="216" t="str">
        <f t="shared" si="17"/>
        <v/>
      </c>
      <c r="AR60" s="216" t="str">
        <f t="shared" si="18"/>
        <v/>
      </c>
      <c r="AS60" s="216" t="str">
        <f t="shared" si="19"/>
        <v/>
      </c>
      <c r="AT60" s="82" t="str">
        <f t="shared" si="20"/>
        <v/>
      </c>
      <c r="AU60" s="226" t="str">
        <f t="shared" si="21"/>
        <v/>
      </c>
    </row>
    <row r="61" spans="1:47" ht="22.5" customHeight="1">
      <c r="A61" s="28"/>
      <c r="B61" s="28"/>
      <c r="C61" s="48">
        <v>1</v>
      </c>
      <c r="D61" s="64" t="str">
        <f t="shared" si="22"/>
        <v/>
      </c>
      <c r="E61" s="28"/>
      <c r="F61" s="82" t="str">
        <f t="shared" si="23"/>
        <v/>
      </c>
      <c r="G61" s="28"/>
      <c r="H61" s="28"/>
      <c r="I61" s="28"/>
      <c r="J61" s="124"/>
      <c r="K61" s="28"/>
      <c r="L61" s="129">
        <f t="shared" si="24"/>
        <v>0</v>
      </c>
      <c r="M61" s="129">
        <f t="shared" si="25"/>
        <v>0</v>
      </c>
      <c r="N61" s="133">
        <f t="shared" si="26"/>
        <v>0</v>
      </c>
      <c r="O61" s="129">
        <f t="shared" si="27"/>
        <v>0</v>
      </c>
      <c r="P61" s="129">
        <f t="shared" si="28"/>
        <v>0</v>
      </c>
      <c r="Q61" s="129">
        <f t="shared" si="29"/>
        <v>0</v>
      </c>
      <c r="R61" s="124"/>
      <c r="S61" s="153"/>
      <c r="T61" s="159">
        <v>17</v>
      </c>
      <c r="U61" s="165" t="str">
        <f t="shared" si="1"/>
        <v/>
      </c>
      <c r="V61" s="82" t="str">
        <f>IF(D64="","",COUNTIF($U$44:U61,U61))</f>
        <v/>
      </c>
      <c r="W61" s="82" t="str">
        <f t="shared" si="2"/>
        <v/>
      </c>
      <c r="X61" s="82" t="str">
        <f t="shared" si="3"/>
        <v/>
      </c>
      <c r="AB61" s="82" t="str">
        <f t="shared" si="4"/>
        <v/>
      </c>
      <c r="AC61" s="82" t="str">
        <f>IF(AD61="","",COUNTIF($AD$44:AD61,AD61))</f>
        <v/>
      </c>
      <c r="AD61" s="82" t="str">
        <f>IF(AE61="","",IF(COUNTIF($AE$44:AE61,AE61)&gt;1,"",AH61))</f>
        <v/>
      </c>
      <c r="AE61" s="82" t="str">
        <f t="shared" si="5"/>
        <v/>
      </c>
      <c r="AF61" s="187" t="str">
        <f t="shared" si="6"/>
        <v/>
      </c>
      <c r="AG61" s="82" t="str">
        <f t="shared" si="7"/>
        <v/>
      </c>
      <c r="AH61" s="82" t="str">
        <f t="shared" si="8"/>
        <v/>
      </c>
      <c r="AI61" s="82" t="str">
        <f t="shared" si="9"/>
        <v/>
      </c>
      <c r="AJ61" s="82" t="str">
        <f t="shared" si="10"/>
        <v/>
      </c>
      <c r="AK61" s="82" t="str">
        <f t="shared" si="11"/>
        <v/>
      </c>
      <c r="AL61" s="82" t="str">
        <f t="shared" si="12"/>
        <v/>
      </c>
      <c r="AM61" s="82" t="str">
        <f t="shared" si="13"/>
        <v/>
      </c>
      <c r="AN61" s="216" t="str">
        <f t="shared" si="14"/>
        <v/>
      </c>
      <c r="AO61" s="216" t="str">
        <f t="shared" si="15"/>
        <v/>
      </c>
      <c r="AP61" s="216" t="str">
        <f t="shared" si="16"/>
        <v/>
      </c>
      <c r="AQ61" s="216" t="str">
        <f t="shared" si="17"/>
        <v/>
      </c>
      <c r="AR61" s="216" t="str">
        <f t="shared" si="18"/>
        <v/>
      </c>
      <c r="AS61" s="216" t="str">
        <f t="shared" si="19"/>
        <v/>
      </c>
      <c r="AT61" s="82" t="str">
        <f t="shared" si="20"/>
        <v/>
      </c>
      <c r="AU61" s="226" t="str">
        <f t="shared" si="21"/>
        <v/>
      </c>
    </row>
    <row r="62" spans="1:47" ht="22.5" customHeight="1">
      <c r="A62" s="28"/>
      <c r="B62" s="28"/>
      <c r="C62" s="48">
        <v>1</v>
      </c>
      <c r="D62" s="64" t="str">
        <f t="shared" si="22"/>
        <v/>
      </c>
      <c r="E62" s="28"/>
      <c r="F62" s="82" t="str">
        <f t="shared" si="23"/>
        <v/>
      </c>
      <c r="G62" s="28"/>
      <c r="H62" s="28"/>
      <c r="I62" s="28"/>
      <c r="J62" s="124"/>
      <c r="K62" s="28"/>
      <c r="L62" s="129">
        <f t="shared" si="24"/>
        <v>0</v>
      </c>
      <c r="M62" s="129">
        <f t="shared" si="25"/>
        <v>0</v>
      </c>
      <c r="N62" s="133">
        <f t="shared" si="26"/>
        <v>0</v>
      </c>
      <c r="O62" s="129">
        <f t="shared" si="27"/>
        <v>0</v>
      </c>
      <c r="P62" s="129">
        <f t="shared" si="28"/>
        <v>0</v>
      </c>
      <c r="Q62" s="129">
        <f t="shared" si="29"/>
        <v>0</v>
      </c>
      <c r="R62" s="124"/>
      <c r="S62" s="153"/>
      <c r="T62" s="159">
        <v>18</v>
      </c>
      <c r="U62" s="165" t="str">
        <f t="shared" si="1"/>
        <v/>
      </c>
      <c r="V62" s="82" t="str">
        <f>IF(D65="","",COUNTIF($U$44:U62,U62))</f>
        <v/>
      </c>
      <c r="W62" s="82" t="str">
        <f t="shared" si="2"/>
        <v/>
      </c>
      <c r="X62" s="82" t="str">
        <f t="shared" si="3"/>
        <v/>
      </c>
      <c r="AB62" s="82" t="str">
        <f t="shared" si="4"/>
        <v/>
      </c>
      <c r="AC62" s="82" t="str">
        <f>IF(AD62="","",COUNTIF($AD$44:AD62,AD62))</f>
        <v/>
      </c>
      <c r="AD62" s="82" t="str">
        <f>IF(AE62="","",IF(COUNTIF($AE$44:AE62,AE62)&gt;1,"",AH62))</f>
        <v/>
      </c>
      <c r="AE62" s="82" t="str">
        <f t="shared" si="5"/>
        <v/>
      </c>
      <c r="AF62" s="187" t="str">
        <f t="shared" si="6"/>
        <v/>
      </c>
      <c r="AG62" s="82" t="str">
        <f t="shared" si="7"/>
        <v/>
      </c>
      <c r="AH62" s="82" t="str">
        <f t="shared" si="8"/>
        <v/>
      </c>
      <c r="AI62" s="82" t="str">
        <f t="shared" si="9"/>
        <v/>
      </c>
      <c r="AJ62" s="82" t="str">
        <f t="shared" si="10"/>
        <v/>
      </c>
      <c r="AK62" s="82" t="str">
        <f t="shared" si="11"/>
        <v/>
      </c>
      <c r="AL62" s="82" t="str">
        <f t="shared" si="12"/>
        <v/>
      </c>
      <c r="AM62" s="82" t="str">
        <f t="shared" si="13"/>
        <v/>
      </c>
      <c r="AN62" s="216" t="str">
        <f t="shared" si="14"/>
        <v/>
      </c>
      <c r="AO62" s="216" t="str">
        <f t="shared" si="15"/>
        <v/>
      </c>
      <c r="AP62" s="216" t="str">
        <f t="shared" si="16"/>
        <v/>
      </c>
      <c r="AQ62" s="216" t="str">
        <f t="shared" si="17"/>
        <v/>
      </c>
      <c r="AR62" s="216" t="str">
        <f t="shared" si="18"/>
        <v/>
      </c>
      <c r="AS62" s="216" t="str">
        <f t="shared" si="19"/>
        <v/>
      </c>
      <c r="AT62" s="82" t="str">
        <f t="shared" si="20"/>
        <v/>
      </c>
      <c r="AU62" s="226" t="str">
        <f t="shared" si="21"/>
        <v/>
      </c>
    </row>
    <row r="63" spans="1:47" ht="22.5" customHeight="1">
      <c r="A63" s="28"/>
      <c r="B63" s="28"/>
      <c r="C63" s="48">
        <v>1</v>
      </c>
      <c r="D63" s="64" t="str">
        <f t="shared" si="22"/>
        <v/>
      </c>
      <c r="E63" s="28"/>
      <c r="F63" s="82" t="str">
        <f t="shared" si="23"/>
        <v/>
      </c>
      <c r="G63" s="28"/>
      <c r="H63" s="28"/>
      <c r="I63" s="28"/>
      <c r="J63" s="124"/>
      <c r="K63" s="28"/>
      <c r="L63" s="129">
        <f t="shared" si="24"/>
        <v>0</v>
      </c>
      <c r="M63" s="129">
        <f t="shared" si="25"/>
        <v>0</v>
      </c>
      <c r="N63" s="133">
        <f t="shared" si="26"/>
        <v>0</v>
      </c>
      <c r="O63" s="129">
        <f t="shared" si="27"/>
        <v>0</v>
      </c>
      <c r="P63" s="129">
        <f t="shared" si="28"/>
        <v>0</v>
      </c>
      <c r="Q63" s="129">
        <f t="shared" si="29"/>
        <v>0</v>
      </c>
      <c r="R63" s="124"/>
      <c r="S63" s="153"/>
      <c r="T63" s="159">
        <v>19</v>
      </c>
      <c r="U63" s="165" t="str">
        <f t="shared" si="1"/>
        <v/>
      </c>
      <c r="V63" s="82" t="str">
        <f>IF(D66="","",COUNTIF($U$44:U63,U63))</f>
        <v/>
      </c>
      <c r="W63" s="82" t="str">
        <f t="shared" si="2"/>
        <v/>
      </c>
      <c r="X63" s="82" t="str">
        <f t="shared" si="3"/>
        <v/>
      </c>
      <c r="AB63" s="82" t="str">
        <f t="shared" si="4"/>
        <v/>
      </c>
      <c r="AC63" s="82" t="str">
        <f>IF(AD63="","",COUNTIF($AD$44:AD63,AD63))</f>
        <v/>
      </c>
      <c r="AD63" s="82" t="str">
        <f>IF(AE63="","",IF(COUNTIF($AE$44:AE63,AE63)&gt;1,"",AH63))</f>
        <v/>
      </c>
      <c r="AE63" s="82" t="str">
        <f t="shared" si="5"/>
        <v/>
      </c>
      <c r="AF63" s="187" t="str">
        <f t="shared" si="6"/>
        <v/>
      </c>
      <c r="AG63" s="82" t="str">
        <f t="shared" si="7"/>
        <v/>
      </c>
      <c r="AH63" s="82" t="str">
        <f t="shared" si="8"/>
        <v/>
      </c>
      <c r="AI63" s="82" t="str">
        <f t="shared" si="9"/>
        <v/>
      </c>
      <c r="AJ63" s="82" t="str">
        <f t="shared" si="10"/>
        <v/>
      </c>
      <c r="AK63" s="82" t="str">
        <f t="shared" si="11"/>
        <v/>
      </c>
      <c r="AL63" s="82" t="str">
        <f t="shared" si="12"/>
        <v/>
      </c>
      <c r="AM63" s="82" t="str">
        <f t="shared" si="13"/>
        <v/>
      </c>
      <c r="AN63" s="216" t="str">
        <f t="shared" si="14"/>
        <v/>
      </c>
      <c r="AO63" s="216" t="str">
        <f t="shared" si="15"/>
        <v/>
      </c>
      <c r="AP63" s="216" t="str">
        <f t="shared" si="16"/>
        <v/>
      </c>
      <c r="AQ63" s="216" t="str">
        <f t="shared" si="17"/>
        <v/>
      </c>
      <c r="AR63" s="216" t="str">
        <f t="shared" si="18"/>
        <v/>
      </c>
      <c r="AS63" s="216" t="str">
        <f t="shared" si="19"/>
        <v/>
      </c>
      <c r="AT63" s="82" t="str">
        <f t="shared" si="20"/>
        <v/>
      </c>
      <c r="AU63" s="226" t="str">
        <f t="shared" si="21"/>
        <v/>
      </c>
    </row>
    <row r="64" spans="1:47" ht="22.5" customHeight="1">
      <c r="A64" s="28"/>
      <c r="B64" s="28"/>
      <c r="C64" s="48">
        <v>1</v>
      </c>
      <c r="D64" s="64" t="str">
        <f t="shared" si="22"/>
        <v/>
      </c>
      <c r="E64" s="28"/>
      <c r="F64" s="82" t="str">
        <f t="shared" si="23"/>
        <v/>
      </c>
      <c r="G64" s="28"/>
      <c r="H64" s="28"/>
      <c r="I64" s="28"/>
      <c r="J64" s="124"/>
      <c r="K64" s="28"/>
      <c r="L64" s="129">
        <f t="shared" si="24"/>
        <v>0</v>
      </c>
      <c r="M64" s="129">
        <f t="shared" si="25"/>
        <v>0</v>
      </c>
      <c r="N64" s="133">
        <f t="shared" si="26"/>
        <v>0</v>
      </c>
      <c r="O64" s="129">
        <f t="shared" si="27"/>
        <v>0</v>
      </c>
      <c r="P64" s="129">
        <f t="shared" si="28"/>
        <v>0</v>
      </c>
      <c r="Q64" s="129">
        <f t="shared" si="29"/>
        <v>0</v>
      </c>
      <c r="R64" s="124"/>
      <c r="S64" s="153"/>
      <c r="T64" s="159">
        <v>20</v>
      </c>
      <c r="U64" s="165" t="str">
        <f t="shared" si="1"/>
        <v/>
      </c>
      <c r="V64" s="82" t="str">
        <f>IF(D67="","",COUNTIF($U$44:U64,U64))</f>
        <v/>
      </c>
      <c r="W64" s="82" t="str">
        <f t="shared" si="2"/>
        <v/>
      </c>
      <c r="X64" s="82" t="str">
        <f t="shared" si="3"/>
        <v/>
      </c>
      <c r="AB64" s="82" t="str">
        <f t="shared" si="4"/>
        <v/>
      </c>
      <c r="AC64" s="82" t="str">
        <f>IF(AD64="","",COUNTIF($AD$44:AD64,AD64))</f>
        <v/>
      </c>
      <c r="AD64" s="82" t="str">
        <f>IF(AE64="","",IF(COUNTIF($AE$44:AE64,AE64)&gt;1,"",AH64))</f>
        <v/>
      </c>
      <c r="AE64" s="82" t="str">
        <f t="shared" si="5"/>
        <v/>
      </c>
      <c r="AF64" s="187" t="str">
        <f t="shared" si="6"/>
        <v/>
      </c>
      <c r="AG64" s="82" t="str">
        <f t="shared" si="7"/>
        <v/>
      </c>
      <c r="AH64" s="82" t="str">
        <f t="shared" si="8"/>
        <v/>
      </c>
      <c r="AI64" s="82" t="str">
        <f t="shared" si="9"/>
        <v/>
      </c>
      <c r="AJ64" s="82" t="str">
        <f t="shared" si="10"/>
        <v/>
      </c>
      <c r="AK64" s="82" t="str">
        <f t="shared" si="11"/>
        <v/>
      </c>
      <c r="AL64" s="82" t="str">
        <f t="shared" si="12"/>
        <v/>
      </c>
      <c r="AM64" s="82" t="str">
        <f t="shared" si="13"/>
        <v/>
      </c>
      <c r="AN64" s="216" t="str">
        <f t="shared" si="14"/>
        <v/>
      </c>
      <c r="AO64" s="216" t="str">
        <f t="shared" si="15"/>
        <v/>
      </c>
      <c r="AP64" s="216" t="str">
        <f t="shared" si="16"/>
        <v/>
      </c>
      <c r="AQ64" s="216" t="str">
        <f t="shared" si="17"/>
        <v/>
      </c>
      <c r="AR64" s="216" t="str">
        <f t="shared" si="18"/>
        <v/>
      </c>
      <c r="AS64" s="216" t="str">
        <f t="shared" si="19"/>
        <v/>
      </c>
      <c r="AT64" s="82" t="str">
        <f t="shared" si="20"/>
        <v/>
      </c>
      <c r="AU64" s="226" t="str">
        <f t="shared" si="21"/>
        <v/>
      </c>
    </row>
    <row r="65" spans="1:47" ht="22.5" customHeight="1">
      <c r="A65" s="28"/>
      <c r="B65" s="28"/>
      <c r="C65" s="48">
        <v>1</v>
      </c>
      <c r="D65" s="64" t="str">
        <f t="shared" si="22"/>
        <v/>
      </c>
      <c r="E65" s="28"/>
      <c r="F65" s="82" t="str">
        <f t="shared" si="23"/>
        <v/>
      </c>
      <c r="G65" s="28"/>
      <c r="H65" s="28"/>
      <c r="I65" s="28"/>
      <c r="J65" s="124"/>
      <c r="K65" s="28"/>
      <c r="L65" s="129">
        <f t="shared" si="24"/>
        <v>0</v>
      </c>
      <c r="M65" s="129">
        <f t="shared" si="25"/>
        <v>0</v>
      </c>
      <c r="N65" s="133">
        <f t="shared" si="26"/>
        <v>0</v>
      </c>
      <c r="O65" s="129">
        <f t="shared" si="27"/>
        <v>0</v>
      </c>
      <c r="P65" s="129">
        <f t="shared" si="28"/>
        <v>0</v>
      </c>
      <c r="Q65" s="129">
        <f t="shared" si="29"/>
        <v>0</v>
      </c>
      <c r="R65" s="124"/>
      <c r="S65" s="153"/>
      <c r="T65" s="159">
        <v>21</v>
      </c>
      <c r="U65" s="165" t="str">
        <f t="shared" si="1"/>
        <v/>
      </c>
      <c r="V65" s="82" t="str">
        <f>IF(D68="","",COUNTIF($U$44:U65,U65))</f>
        <v/>
      </c>
      <c r="W65" s="82" t="str">
        <f t="shared" si="2"/>
        <v/>
      </c>
      <c r="X65" s="82" t="str">
        <f t="shared" si="3"/>
        <v/>
      </c>
      <c r="AB65" s="82" t="str">
        <f t="shared" si="4"/>
        <v/>
      </c>
      <c r="AC65" s="82" t="str">
        <f>IF(AD65="","",COUNTIF($AD$44:AD65,AD65))</f>
        <v/>
      </c>
      <c r="AD65" s="82" t="str">
        <f>IF(AE65="","",IF(COUNTIF($AE$44:AE65,AE65)&gt;1,"",AH65))</f>
        <v/>
      </c>
      <c r="AE65" s="82" t="str">
        <f t="shared" si="5"/>
        <v/>
      </c>
      <c r="AF65" s="187" t="str">
        <f t="shared" si="6"/>
        <v/>
      </c>
      <c r="AG65" s="82" t="str">
        <f t="shared" si="7"/>
        <v/>
      </c>
      <c r="AH65" s="82" t="str">
        <f t="shared" si="8"/>
        <v/>
      </c>
      <c r="AI65" s="82" t="str">
        <f t="shared" si="9"/>
        <v/>
      </c>
      <c r="AJ65" s="82" t="str">
        <f t="shared" si="10"/>
        <v/>
      </c>
      <c r="AK65" s="82" t="str">
        <f t="shared" si="11"/>
        <v/>
      </c>
      <c r="AL65" s="82" t="str">
        <f t="shared" si="12"/>
        <v/>
      </c>
      <c r="AM65" s="82" t="str">
        <f t="shared" si="13"/>
        <v/>
      </c>
      <c r="AN65" s="216" t="str">
        <f t="shared" si="14"/>
        <v/>
      </c>
      <c r="AO65" s="216" t="str">
        <f t="shared" si="15"/>
        <v/>
      </c>
      <c r="AP65" s="216" t="str">
        <f t="shared" si="16"/>
        <v/>
      </c>
      <c r="AQ65" s="216" t="str">
        <f t="shared" si="17"/>
        <v/>
      </c>
      <c r="AR65" s="216" t="str">
        <f t="shared" si="18"/>
        <v/>
      </c>
      <c r="AS65" s="216" t="str">
        <f t="shared" si="19"/>
        <v/>
      </c>
      <c r="AT65" s="82" t="str">
        <f t="shared" si="20"/>
        <v/>
      </c>
      <c r="AU65" s="226" t="str">
        <f t="shared" si="21"/>
        <v/>
      </c>
    </row>
    <row r="66" spans="1:47" ht="22.5" customHeight="1">
      <c r="A66" s="28"/>
      <c r="B66" s="28"/>
      <c r="C66" s="48">
        <v>1</v>
      </c>
      <c r="D66" s="64" t="str">
        <f t="shared" si="22"/>
        <v/>
      </c>
      <c r="E66" s="28"/>
      <c r="F66" s="82" t="str">
        <f t="shared" si="23"/>
        <v/>
      </c>
      <c r="G66" s="28"/>
      <c r="H66" s="28"/>
      <c r="I66" s="28"/>
      <c r="J66" s="124"/>
      <c r="K66" s="28"/>
      <c r="L66" s="129">
        <f t="shared" si="24"/>
        <v>0</v>
      </c>
      <c r="M66" s="129">
        <f t="shared" si="25"/>
        <v>0</v>
      </c>
      <c r="N66" s="133">
        <f t="shared" si="26"/>
        <v>0</v>
      </c>
      <c r="O66" s="129">
        <f t="shared" si="27"/>
        <v>0</v>
      </c>
      <c r="P66" s="129">
        <f t="shared" si="28"/>
        <v>0</v>
      </c>
      <c r="Q66" s="129">
        <f t="shared" si="29"/>
        <v>0</v>
      </c>
      <c r="R66" s="124"/>
      <c r="S66" s="153"/>
      <c r="T66" s="159">
        <v>22</v>
      </c>
      <c r="U66" s="165" t="str">
        <f t="shared" si="1"/>
        <v/>
      </c>
      <c r="V66" s="82" t="str">
        <f>IF(D69="","",COUNTIF($U$44:U66,U66))</f>
        <v/>
      </c>
      <c r="W66" s="82" t="str">
        <f t="shared" si="2"/>
        <v/>
      </c>
      <c r="X66" s="82" t="str">
        <f t="shared" si="3"/>
        <v/>
      </c>
      <c r="AB66" s="82" t="str">
        <f t="shared" si="4"/>
        <v/>
      </c>
      <c r="AC66" s="82" t="str">
        <f>IF(AD66="","",COUNTIF($AD$44:AD66,AD66))</f>
        <v/>
      </c>
      <c r="AD66" s="82" t="str">
        <f>IF(AE66="","",IF(COUNTIF($AE$44:AE66,AE66)&gt;1,"",AH66))</f>
        <v/>
      </c>
      <c r="AE66" s="82" t="str">
        <f t="shared" si="5"/>
        <v/>
      </c>
      <c r="AF66" s="187" t="str">
        <f t="shared" si="6"/>
        <v/>
      </c>
      <c r="AG66" s="82" t="str">
        <f t="shared" si="7"/>
        <v/>
      </c>
      <c r="AH66" s="82" t="str">
        <f t="shared" si="8"/>
        <v/>
      </c>
      <c r="AI66" s="82" t="str">
        <f t="shared" si="9"/>
        <v/>
      </c>
      <c r="AJ66" s="82" t="str">
        <f t="shared" si="10"/>
        <v/>
      </c>
      <c r="AK66" s="82" t="str">
        <f t="shared" si="11"/>
        <v/>
      </c>
      <c r="AL66" s="82" t="str">
        <f t="shared" si="12"/>
        <v/>
      </c>
      <c r="AM66" s="82" t="str">
        <f t="shared" si="13"/>
        <v/>
      </c>
      <c r="AN66" s="216" t="str">
        <f t="shared" si="14"/>
        <v/>
      </c>
      <c r="AO66" s="216" t="str">
        <f t="shared" si="15"/>
        <v/>
      </c>
      <c r="AP66" s="216" t="str">
        <f t="shared" si="16"/>
        <v/>
      </c>
      <c r="AQ66" s="216" t="str">
        <f t="shared" si="17"/>
        <v/>
      </c>
      <c r="AR66" s="216" t="str">
        <f t="shared" si="18"/>
        <v/>
      </c>
      <c r="AS66" s="216" t="str">
        <f t="shared" si="19"/>
        <v/>
      </c>
      <c r="AT66" s="82" t="str">
        <f t="shared" si="20"/>
        <v/>
      </c>
      <c r="AU66" s="226" t="str">
        <f t="shared" si="21"/>
        <v/>
      </c>
    </row>
    <row r="67" spans="1:47" ht="22.5" customHeight="1">
      <c r="A67" s="28"/>
      <c r="B67" s="28"/>
      <c r="C67" s="48">
        <v>1</v>
      </c>
      <c r="D67" s="64" t="str">
        <f t="shared" si="22"/>
        <v/>
      </c>
      <c r="E67" s="28"/>
      <c r="F67" s="82" t="str">
        <f t="shared" si="23"/>
        <v/>
      </c>
      <c r="G67" s="28"/>
      <c r="H67" s="28"/>
      <c r="I67" s="28"/>
      <c r="J67" s="124"/>
      <c r="K67" s="28"/>
      <c r="L67" s="129">
        <f t="shared" si="24"/>
        <v>0</v>
      </c>
      <c r="M67" s="129">
        <f t="shared" si="25"/>
        <v>0</v>
      </c>
      <c r="N67" s="133">
        <f t="shared" si="26"/>
        <v>0</v>
      </c>
      <c r="O67" s="129">
        <f t="shared" si="27"/>
        <v>0</v>
      </c>
      <c r="P67" s="129">
        <f t="shared" si="28"/>
        <v>0</v>
      </c>
      <c r="Q67" s="129">
        <f t="shared" si="29"/>
        <v>0</v>
      </c>
      <c r="R67" s="124"/>
      <c r="S67" s="153"/>
      <c r="T67" s="159">
        <v>23</v>
      </c>
      <c r="U67" s="165" t="str">
        <f t="shared" si="1"/>
        <v/>
      </c>
      <c r="V67" s="82" t="str">
        <f>IF(D70="","",COUNTIF($U$44:U67,U67))</f>
        <v/>
      </c>
      <c r="W67" s="82" t="str">
        <f t="shared" si="2"/>
        <v/>
      </c>
      <c r="X67" s="82" t="str">
        <f t="shared" si="3"/>
        <v/>
      </c>
      <c r="AB67" s="82" t="str">
        <f t="shared" si="4"/>
        <v/>
      </c>
      <c r="AC67" s="82" t="str">
        <f>IF(AD67="","",COUNTIF($AD$44:AD67,AD67))</f>
        <v/>
      </c>
      <c r="AD67" s="82" t="str">
        <f>IF(AE67="","",IF(COUNTIF($AE$44:AE67,AE67)&gt;1,"",AH67))</f>
        <v/>
      </c>
      <c r="AE67" s="82" t="str">
        <f t="shared" si="5"/>
        <v/>
      </c>
      <c r="AF67" s="187" t="str">
        <f t="shared" si="6"/>
        <v/>
      </c>
      <c r="AG67" s="82" t="str">
        <f t="shared" si="7"/>
        <v/>
      </c>
      <c r="AH67" s="82" t="str">
        <f t="shared" si="8"/>
        <v/>
      </c>
      <c r="AI67" s="82" t="str">
        <f t="shared" si="9"/>
        <v/>
      </c>
      <c r="AJ67" s="82" t="str">
        <f t="shared" si="10"/>
        <v/>
      </c>
      <c r="AK67" s="82" t="str">
        <f t="shared" si="11"/>
        <v/>
      </c>
      <c r="AL67" s="82" t="str">
        <f t="shared" si="12"/>
        <v/>
      </c>
      <c r="AM67" s="82" t="str">
        <f t="shared" si="13"/>
        <v/>
      </c>
      <c r="AN67" s="216" t="str">
        <f t="shared" si="14"/>
        <v/>
      </c>
      <c r="AO67" s="216" t="str">
        <f t="shared" si="15"/>
        <v/>
      </c>
      <c r="AP67" s="216" t="str">
        <f t="shared" si="16"/>
        <v/>
      </c>
      <c r="AQ67" s="216" t="str">
        <f t="shared" si="17"/>
        <v/>
      </c>
      <c r="AR67" s="216" t="str">
        <f t="shared" si="18"/>
        <v/>
      </c>
      <c r="AS67" s="216" t="str">
        <f t="shared" si="19"/>
        <v/>
      </c>
      <c r="AT67" s="82" t="str">
        <f t="shared" si="20"/>
        <v/>
      </c>
      <c r="AU67" s="226" t="str">
        <f t="shared" si="21"/>
        <v/>
      </c>
    </row>
    <row r="68" spans="1:47" ht="22.5" customHeight="1">
      <c r="A68" s="28"/>
      <c r="B68" s="28"/>
      <c r="C68" s="48">
        <v>1</v>
      </c>
      <c r="D68" s="64" t="str">
        <f t="shared" si="22"/>
        <v/>
      </c>
      <c r="E68" s="28"/>
      <c r="F68" s="82" t="str">
        <f t="shared" si="23"/>
        <v/>
      </c>
      <c r="G68" s="28"/>
      <c r="H68" s="28"/>
      <c r="I68" s="28"/>
      <c r="J68" s="124"/>
      <c r="K68" s="28"/>
      <c r="L68" s="129">
        <f t="shared" si="24"/>
        <v>0</v>
      </c>
      <c r="M68" s="129">
        <f t="shared" si="25"/>
        <v>0</v>
      </c>
      <c r="N68" s="133">
        <f t="shared" si="26"/>
        <v>0</v>
      </c>
      <c r="O68" s="129">
        <f t="shared" si="27"/>
        <v>0</v>
      </c>
      <c r="P68" s="129">
        <f t="shared" si="28"/>
        <v>0</v>
      </c>
      <c r="Q68" s="129">
        <f t="shared" si="29"/>
        <v>0</v>
      </c>
      <c r="R68" s="124"/>
      <c r="S68" s="153"/>
      <c r="T68" s="159">
        <v>24</v>
      </c>
      <c r="U68" s="165" t="str">
        <f t="shared" si="1"/>
        <v/>
      </c>
      <c r="V68" s="82" t="str">
        <f>IF(D71="","",COUNTIF($U$44:U68,U68))</f>
        <v/>
      </c>
      <c r="W68" s="82" t="str">
        <f t="shared" si="2"/>
        <v/>
      </c>
      <c r="X68" s="82" t="str">
        <f t="shared" si="3"/>
        <v/>
      </c>
      <c r="AB68" s="82" t="str">
        <f t="shared" si="4"/>
        <v/>
      </c>
      <c r="AC68" s="82" t="str">
        <f>IF(AD68="","",COUNTIF($AD$44:AD68,AD68))</f>
        <v/>
      </c>
      <c r="AD68" s="82" t="str">
        <f>IF(AE68="","",IF(COUNTIF($AE$44:AE68,AE68)&gt;1,"",AH68))</f>
        <v/>
      </c>
      <c r="AE68" s="82" t="str">
        <f t="shared" si="5"/>
        <v/>
      </c>
      <c r="AF68" s="187" t="str">
        <f t="shared" si="6"/>
        <v/>
      </c>
      <c r="AG68" s="82" t="str">
        <f t="shared" si="7"/>
        <v/>
      </c>
      <c r="AH68" s="82" t="str">
        <f t="shared" si="8"/>
        <v/>
      </c>
      <c r="AI68" s="82" t="str">
        <f t="shared" si="9"/>
        <v/>
      </c>
      <c r="AJ68" s="82" t="str">
        <f t="shared" si="10"/>
        <v/>
      </c>
      <c r="AK68" s="82" t="str">
        <f t="shared" si="11"/>
        <v/>
      </c>
      <c r="AL68" s="82" t="str">
        <f t="shared" si="12"/>
        <v/>
      </c>
      <c r="AM68" s="82" t="str">
        <f t="shared" si="13"/>
        <v/>
      </c>
      <c r="AN68" s="216" t="str">
        <f t="shared" si="14"/>
        <v/>
      </c>
      <c r="AO68" s="216" t="str">
        <f t="shared" si="15"/>
        <v/>
      </c>
      <c r="AP68" s="216" t="str">
        <f t="shared" si="16"/>
        <v/>
      </c>
      <c r="AQ68" s="216" t="str">
        <f t="shared" si="17"/>
        <v/>
      </c>
      <c r="AR68" s="216" t="str">
        <f t="shared" si="18"/>
        <v/>
      </c>
      <c r="AS68" s="216" t="str">
        <f t="shared" si="19"/>
        <v/>
      </c>
      <c r="AT68" s="82" t="str">
        <f t="shared" si="20"/>
        <v/>
      </c>
      <c r="AU68" s="226" t="str">
        <f t="shared" si="21"/>
        <v/>
      </c>
    </row>
    <row r="69" spans="1:47" ht="22.5" customHeight="1">
      <c r="A69" s="28"/>
      <c r="B69" s="28"/>
      <c r="C69" s="48">
        <v>1</v>
      </c>
      <c r="D69" s="64" t="str">
        <f t="shared" si="22"/>
        <v/>
      </c>
      <c r="E69" s="28"/>
      <c r="F69" s="82" t="str">
        <f t="shared" si="23"/>
        <v/>
      </c>
      <c r="G69" s="28"/>
      <c r="H69" s="28"/>
      <c r="I69" s="28"/>
      <c r="J69" s="124"/>
      <c r="K69" s="28"/>
      <c r="L69" s="129">
        <f t="shared" si="24"/>
        <v>0</v>
      </c>
      <c r="M69" s="129">
        <f t="shared" si="25"/>
        <v>0</v>
      </c>
      <c r="N69" s="133">
        <f t="shared" si="26"/>
        <v>0</v>
      </c>
      <c r="O69" s="129">
        <f t="shared" si="27"/>
        <v>0</v>
      </c>
      <c r="P69" s="129">
        <f t="shared" si="28"/>
        <v>0</v>
      </c>
      <c r="Q69" s="129">
        <f t="shared" si="29"/>
        <v>0</v>
      </c>
      <c r="R69" s="124"/>
      <c r="S69" s="153"/>
      <c r="T69" s="159">
        <v>25</v>
      </c>
      <c r="U69" s="165" t="str">
        <f t="shared" si="1"/>
        <v/>
      </c>
      <c r="V69" s="82" t="str">
        <f>IF(D72="","",COUNTIF($U$44:U69,U69))</f>
        <v/>
      </c>
      <c r="W69" s="82" t="str">
        <f t="shared" si="2"/>
        <v/>
      </c>
      <c r="X69" s="82" t="str">
        <f t="shared" si="3"/>
        <v/>
      </c>
      <c r="AB69" s="82" t="str">
        <f t="shared" si="4"/>
        <v/>
      </c>
      <c r="AC69" s="82" t="str">
        <f>IF(AD69="","",COUNTIF($AD$44:AD69,AD69))</f>
        <v/>
      </c>
      <c r="AD69" s="82" t="str">
        <f>IF(AE69="","",IF(COUNTIF($AE$44:AE69,AE69)&gt;1,"",AH69))</f>
        <v/>
      </c>
      <c r="AE69" s="82" t="str">
        <f t="shared" si="5"/>
        <v/>
      </c>
      <c r="AF69" s="187" t="str">
        <f t="shared" si="6"/>
        <v/>
      </c>
      <c r="AG69" s="82" t="str">
        <f t="shared" si="7"/>
        <v/>
      </c>
      <c r="AH69" s="82" t="str">
        <f t="shared" si="8"/>
        <v/>
      </c>
      <c r="AI69" s="82" t="str">
        <f t="shared" si="9"/>
        <v/>
      </c>
      <c r="AJ69" s="82" t="str">
        <f t="shared" si="10"/>
        <v/>
      </c>
      <c r="AK69" s="82" t="str">
        <f t="shared" si="11"/>
        <v/>
      </c>
      <c r="AL69" s="82" t="str">
        <f t="shared" si="12"/>
        <v/>
      </c>
      <c r="AM69" s="82" t="str">
        <f t="shared" si="13"/>
        <v/>
      </c>
      <c r="AN69" s="216" t="str">
        <f t="shared" si="14"/>
        <v/>
      </c>
      <c r="AO69" s="216" t="str">
        <f t="shared" si="15"/>
        <v/>
      </c>
      <c r="AP69" s="216" t="str">
        <f t="shared" si="16"/>
        <v/>
      </c>
      <c r="AQ69" s="216" t="str">
        <f t="shared" si="17"/>
        <v/>
      </c>
      <c r="AR69" s="216" t="str">
        <f t="shared" si="18"/>
        <v/>
      </c>
      <c r="AS69" s="216" t="str">
        <f t="shared" si="19"/>
        <v/>
      </c>
      <c r="AT69" s="82" t="str">
        <f t="shared" si="20"/>
        <v/>
      </c>
      <c r="AU69" s="226" t="str">
        <f t="shared" si="21"/>
        <v/>
      </c>
    </row>
    <row r="70" spans="1:47" ht="22.5" customHeight="1">
      <c r="A70" s="28"/>
      <c r="B70" s="28"/>
      <c r="C70" s="48">
        <v>1</v>
      </c>
      <c r="D70" s="64" t="str">
        <f t="shared" si="22"/>
        <v/>
      </c>
      <c r="E70" s="28"/>
      <c r="F70" s="82" t="str">
        <f t="shared" si="23"/>
        <v/>
      </c>
      <c r="G70" s="28"/>
      <c r="H70" s="28"/>
      <c r="I70" s="28"/>
      <c r="J70" s="124"/>
      <c r="K70" s="28"/>
      <c r="L70" s="129">
        <f t="shared" si="24"/>
        <v>0</v>
      </c>
      <c r="M70" s="129">
        <f t="shared" si="25"/>
        <v>0</v>
      </c>
      <c r="N70" s="133">
        <f t="shared" si="26"/>
        <v>0</v>
      </c>
      <c r="O70" s="129">
        <f t="shared" si="27"/>
        <v>0</v>
      </c>
      <c r="P70" s="129">
        <f t="shared" si="28"/>
        <v>0</v>
      </c>
      <c r="Q70" s="129">
        <f t="shared" si="29"/>
        <v>0</v>
      </c>
      <c r="R70" s="124"/>
      <c r="S70" s="153"/>
      <c r="T70" s="159">
        <v>26</v>
      </c>
      <c r="U70" s="165" t="str">
        <f t="shared" si="1"/>
        <v/>
      </c>
      <c r="V70" s="82" t="str">
        <f>IF(D73="","",COUNTIF($U$44:U70,U70))</f>
        <v/>
      </c>
      <c r="W70" s="82" t="str">
        <f t="shared" si="2"/>
        <v/>
      </c>
      <c r="X70" s="82" t="str">
        <f t="shared" si="3"/>
        <v/>
      </c>
      <c r="AB70" s="82" t="str">
        <f t="shared" si="4"/>
        <v/>
      </c>
      <c r="AC70" s="82" t="str">
        <f>IF(AD70="","",COUNTIF($AD$44:AD70,AD70))</f>
        <v/>
      </c>
      <c r="AD70" s="82" t="str">
        <f>IF(AE70="","",IF(COUNTIF($AE$44:AE70,AE70)&gt;1,"",AH70))</f>
        <v/>
      </c>
      <c r="AE70" s="82" t="str">
        <f t="shared" si="5"/>
        <v/>
      </c>
      <c r="AF70" s="187" t="str">
        <f t="shared" si="6"/>
        <v/>
      </c>
      <c r="AG70" s="82" t="str">
        <f t="shared" si="7"/>
        <v/>
      </c>
      <c r="AH70" s="82" t="str">
        <f t="shared" si="8"/>
        <v/>
      </c>
      <c r="AI70" s="82" t="str">
        <f t="shared" si="9"/>
        <v/>
      </c>
      <c r="AJ70" s="82" t="str">
        <f t="shared" si="10"/>
        <v/>
      </c>
      <c r="AK70" s="82" t="str">
        <f t="shared" si="11"/>
        <v/>
      </c>
      <c r="AL70" s="82" t="str">
        <f t="shared" si="12"/>
        <v/>
      </c>
      <c r="AM70" s="82" t="str">
        <f t="shared" si="13"/>
        <v/>
      </c>
      <c r="AN70" s="216" t="str">
        <f t="shared" si="14"/>
        <v/>
      </c>
      <c r="AO70" s="216" t="str">
        <f t="shared" si="15"/>
        <v/>
      </c>
      <c r="AP70" s="216" t="str">
        <f t="shared" si="16"/>
        <v/>
      </c>
      <c r="AQ70" s="216" t="str">
        <f t="shared" si="17"/>
        <v/>
      </c>
      <c r="AR70" s="216" t="str">
        <f t="shared" si="18"/>
        <v/>
      </c>
      <c r="AS70" s="216" t="str">
        <f t="shared" si="19"/>
        <v/>
      </c>
      <c r="AT70" s="82" t="str">
        <f t="shared" si="20"/>
        <v/>
      </c>
      <c r="AU70" s="226" t="str">
        <f t="shared" si="21"/>
        <v/>
      </c>
    </row>
    <row r="71" spans="1:47" ht="22.5" customHeight="1">
      <c r="A71" s="28"/>
      <c r="B71" s="28"/>
      <c r="C71" s="48">
        <v>1</v>
      </c>
      <c r="D71" s="64" t="str">
        <f t="shared" si="22"/>
        <v/>
      </c>
      <c r="E71" s="28"/>
      <c r="F71" s="82" t="str">
        <f t="shared" si="23"/>
        <v/>
      </c>
      <c r="G71" s="28"/>
      <c r="H71" s="28"/>
      <c r="I71" s="28"/>
      <c r="J71" s="124"/>
      <c r="K71" s="28"/>
      <c r="L71" s="129">
        <f t="shared" si="24"/>
        <v>0</v>
      </c>
      <c r="M71" s="129">
        <f t="shared" si="25"/>
        <v>0</v>
      </c>
      <c r="N71" s="133">
        <f t="shared" si="26"/>
        <v>0</v>
      </c>
      <c r="O71" s="129">
        <f t="shared" si="27"/>
        <v>0</v>
      </c>
      <c r="P71" s="129">
        <f t="shared" si="28"/>
        <v>0</v>
      </c>
      <c r="Q71" s="129">
        <f t="shared" si="29"/>
        <v>0</v>
      </c>
      <c r="R71" s="124"/>
      <c r="S71" s="153"/>
      <c r="T71" s="159">
        <v>27</v>
      </c>
      <c r="U71" s="165" t="str">
        <f t="shared" si="1"/>
        <v/>
      </c>
      <c r="V71" s="82" t="str">
        <f>IF(D74="","",COUNTIF($U$44:U71,U71))</f>
        <v/>
      </c>
      <c r="W71" s="82" t="str">
        <f t="shared" si="2"/>
        <v/>
      </c>
      <c r="X71" s="82" t="str">
        <f t="shared" si="3"/>
        <v/>
      </c>
      <c r="AB71" s="82" t="str">
        <f t="shared" si="4"/>
        <v/>
      </c>
      <c r="AC71" s="82" t="str">
        <f>IF(AD71="","",COUNTIF($AD$44:AD71,AD71))</f>
        <v/>
      </c>
      <c r="AD71" s="82" t="str">
        <f>IF(AE71="","",IF(COUNTIF($AE$44:AE71,AE71)&gt;1,"",AH71))</f>
        <v/>
      </c>
      <c r="AE71" s="82" t="str">
        <f t="shared" si="5"/>
        <v/>
      </c>
      <c r="AF71" s="187" t="str">
        <f t="shared" si="6"/>
        <v/>
      </c>
      <c r="AG71" s="82" t="str">
        <f t="shared" si="7"/>
        <v/>
      </c>
      <c r="AH71" s="82" t="str">
        <f t="shared" si="8"/>
        <v/>
      </c>
      <c r="AI71" s="82" t="str">
        <f t="shared" si="9"/>
        <v/>
      </c>
      <c r="AJ71" s="82" t="str">
        <f t="shared" si="10"/>
        <v/>
      </c>
      <c r="AK71" s="82" t="str">
        <f t="shared" si="11"/>
        <v/>
      </c>
      <c r="AL71" s="82" t="str">
        <f t="shared" si="12"/>
        <v/>
      </c>
      <c r="AM71" s="82" t="str">
        <f t="shared" si="13"/>
        <v/>
      </c>
      <c r="AN71" s="216" t="str">
        <f t="shared" si="14"/>
        <v/>
      </c>
      <c r="AO71" s="216" t="str">
        <f t="shared" si="15"/>
        <v/>
      </c>
      <c r="AP71" s="216" t="str">
        <f t="shared" si="16"/>
        <v/>
      </c>
      <c r="AQ71" s="216" t="str">
        <f t="shared" si="17"/>
        <v/>
      </c>
      <c r="AR71" s="216" t="str">
        <f t="shared" si="18"/>
        <v/>
      </c>
      <c r="AS71" s="216" t="str">
        <f t="shared" si="19"/>
        <v/>
      </c>
      <c r="AT71" s="82" t="str">
        <f t="shared" si="20"/>
        <v/>
      </c>
      <c r="AU71" s="226" t="str">
        <f t="shared" si="21"/>
        <v/>
      </c>
    </row>
    <row r="72" spans="1:47" ht="22.5" customHeight="1">
      <c r="A72" s="28"/>
      <c r="B72" s="28"/>
      <c r="C72" s="48">
        <v>1</v>
      </c>
      <c r="D72" s="64" t="str">
        <f t="shared" si="22"/>
        <v/>
      </c>
      <c r="E72" s="28"/>
      <c r="F72" s="82" t="str">
        <f t="shared" si="23"/>
        <v/>
      </c>
      <c r="G72" s="28"/>
      <c r="H72" s="28"/>
      <c r="I72" s="28"/>
      <c r="J72" s="124"/>
      <c r="K72" s="28"/>
      <c r="L72" s="129">
        <f t="shared" si="24"/>
        <v>0</v>
      </c>
      <c r="M72" s="129">
        <f t="shared" si="25"/>
        <v>0</v>
      </c>
      <c r="N72" s="133">
        <f t="shared" si="26"/>
        <v>0</v>
      </c>
      <c r="O72" s="129">
        <f t="shared" si="27"/>
        <v>0</v>
      </c>
      <c r="P72" s="129">
        <f t="shared" si="28"/>
        <v>0</v>
      </c>
      <c r="Q72" s="129">
        <f t="shared" si="29"/>
        <v>0</v>
      </c>
      <c r="R72" s="124"/>
      <c r="S72" s="153"/>
      <c r="T72" s="159">
        <v>28</v>
      </c>
      <c r="U72" s="165" t="str">
        <f t="shared" si="1"/>
        <v/>
      </c>
      <c r="V72" s="82" t="str">
        <f>IF(D75="","",COUNTIF($U$44:U72,U72))</f>
        <v/>
      </c>
      <c r="W72" s="82" t="str">
        <f t="shared" si="2"/>
        <v/>
      </c>
      <c r="X72" s="82" t="str">
        <f t="shared" si="3"/>
        <v/>
      </c>
      <c r="AB72" s="82" t="str">
        <f t="shared" si="4"/>
        <v/>
      </c>
      <c r="AC72" s="82" t="str">
        <f>IF(AD72="","",COUNTIF($AD$44:AD72,AD72))</f>
        <v/>
      </c>
      <c r="AD72" s="82" t="str">
        <f>IF(AE72="","",IF(COUNTIF($AE$44:AE72,AE72)&gt;1,"",AH72))</f>
        <v/>
      </c>
      <c r="AE72" s="82" t="str">
        <f t="shared" si="5"/>
        <v/>
      </c>
      <c r="AF72" s="187" t="str">
        <f t="shared" si="6"/>
        <v/>
      </c>
      <c r="AG72" s="82" t="str">
        <f t="shared" si="7"/>
        <v/>
      </c>
      <c r="AH72" s="82" t="str">
        <f t="shared" si="8"/>
        <v/>
      </c>
      <c r="AI72" s="82" t="str">
        <f t="shared" si="9"/>
        <v/>
      </c>
      <c r="AJ72" s="82" t="str">
        <f t="shared" si="10"/>
        <v/>
      </c>
      <c r="AK72" s="82" t="str">
        <f t="shared" si="11"/>
        <v/>
      </c>
      <c r="AL72" s="82" t="str">
        <f t="shared" si="12"/>
        <v/>
      </c>
      <c r="AM72" s="82" t="str">
        <f t="shared" si="13"/>
        <v/>
      </c>
      <c r="AN72" s="216" t="str">
        <f t="shared" si="14"/>
        <v/>
      </c>
      <c r="AO72" s="216" t="str">
        <f t="shared" si="15"/>
        <v/>
      </c>
      <c r="AP72" s="216" t="str">
        <f t="shared" si="16"/>
        <v/>
      </c>
      <c r="AQ72" s="216" t="str">
        <f t="shared" si="17"/>
        <v/>
      </c>
      <c r="AR72" s="216" t="str">
        <f t="shared" si="18"/>
        <v/>
      </c>
      <c r="AS72" s="216" t="str">
        <f t="shared" si="19"/>
        <v/>
      </c>
      <c r="AT72" s="82" t="str">
        <f t="shared" si="20"/>
        <v/>
      </c>
      <c r="AU72" s="226" t="str">
        <f t="shared" si="21"/>
        <v/>
      </c>
    </row>
    <row r="73" spans="1:47" ht="22.5" customHeight="1">
      <c r="A73" s="28"/>
      <c r="B73" s="28"/>
      <c r="C73" s="48">
        <v>1</v>
      </c>
      <c r="D73" s="64" t="str">
        <f t="shared" si="22"/>
        <v/>
      </c>
      <c r="E73" s="28"/>
      <c r="F73" s="82" t="str">
        <f t="shared" si="23"/>
        <v/>
      </c>
      <c r="G73" s="28"/>
      <c r="H73" s="28"/>
      <c r="I73" s="28"/>
      <c r="J73" s="124"/>
      <c r="K73" s="28"/>
      <c r="L73" s="129">
        <f t="shared" si="24"/>
        <v>0</v>
      </c>
      <c r="M73" s="129">
        <f t="shared" si="25"/>
        <v>0</v>
      </c>
      <c r="N73" s="133">
        <f t="shared" si="26"/>
        <v>0</v>
      </c>
      <c r="O73" s="129">
        <f t="shared" si="27"/>
        <v>0</v>
      </c>
      <c r="P73" s="129">
        <f t="shared" si="28"/>
        <v>0</v>
      </c>
      <c r="Q73" s="129">
        <f t="shared" si="29"/>
        <v>0</v>
      </c>
      <c r="R73" s="124"/>
      <c r="S73" s="153"/>
      <c r="T73" s="159">
        <v>29</v>
      </c>
      <c r="U73" s="165" t="str">
        <f t="shared" si="1"/>
        <v/>
      </c>
      <c r="V73" s="82" t="str">
        <f>IF(D76="","",COUNTIF($U$44:U73,U73))</f>
        <v/>
      </c>
      <c r="W73" s="82" t="str">
        <f t="shared" si="2"/>
        <v/>
      </c>
      <c r="X73" s="82" t="str">
        <f t="shared" si="3"/>
        <v/>
      </c>
      <c r="AB73" s="82" t="str">
        <f t="shared" si="4"/>
        <v/>
      </c>
      <c r="AC73" s="82" t="str">
        <f>IF(AD73="","",COUNTIF($AD$44:AD73,AD73))</f>
        <v/>
      </c>
      <c r="AD73" s="82" t="str">
        <f>IF(AE73="","",IF(COUNTIF($AE$44:AE73,AE73)&gt;1,"",AH73))</f>
        <v/>
      </c>
      <c r="AE73" s="82" t="str">
        <f t="shared" si="5"/>
        <v/>
      </c>
      <c r="AF73" s="187" t="str">
        <f t="shared" si="6"/>
        <v/>
      </c>
      <c r="AG73" s="82" t="str">
        <f t="shared" si="7"/>
        <v/>
      </c>
      <c r="AH73" s="82" t="str">
        <f t="shared" si="8"/>
        <v/>
      </c>
      <c r="AI73" s="82" t="str">
        <f t="shared" si="9"/>
        <v/>
      </c>
      <c r="AJ73" s="82" t="str">
        <f t="shared" si="10"/>
        <v/>
      </c>
      <c r="AK73" s="82" t="str">
        <f t="shared" si="11"/>
        <v/>
      </c>
      <c r="AL73" s="82" t="str">
        <f t="shared" si="12"/>
        <v/>
      </c>
      <c r="AM73" s="82" t="str">
        <f t="shared" si="13"/>
        <v/>
      </c>
      <c r="AN73" s="216" t="str">
        <f t="shared" si="14"/>
        <v/>
      </c>
      <c r="AO73" s="216" t="str">
        <f t="shared" si="15"/>
        <v/>
      </c>
      <c r="AP73" s="216" t="str">
        <f t="shared" si="16"/>
        <v/>
      </c>
      <c r="AQ73" s="216" t="str">
        <f t="shared" si="17"/>
        <v/>
      </c>
      <c r="AR73" s="216" t="str">
        <f t="shared" si="18"/>
        <v/>
      </c>
      <c r="AS73" s="216" t="str">
        <f t="shared" si="19"/>
        <v/>
      </c>
      <c r="AT73" s="82" t="str">
        <f t="shared" si="20"/>
        <v/>
      </c>
      <c r="AU73" s="226" t="str">
        <f t="shared" si="21"/>
        <v/>
      </c>
    </row>
    <row r="74" spans="1:47" ht="22.5" customHeight="1">
      <c r="A74" s="28"/>
      <c r="B74" s="28"/>
      <c r="C74" s="48">
        <v>1</v>
      </c>
      <c r="D74" s="64" t="str">
        <f t="shared" si="22"/>
        <v/>
      </c>
      <c r="E74" s="28"/>
      <c r="F74" s="82" t="str">
        <f t="shared" si="23"/>
        <v/>
      </c>
      <c r="G74" s="28"/>
      <c r="H74" s="28"/>
      <c r="I74" s="28"/>
      <c r="J74" s="124"/>
      <c r="K74" s="28"/>
      <c r="L74" s="129">
        <f t="shared" si="24"/>
        <v>0</v>
      </c>
      <c r="M74" s="129">
        <f t="shared" si="25"/>
        <v>0</v>
      </c>
      <c r="N74" s="133">
        <f t="shared" si="26"/>
        <v>0</v>
      </c>
      <c r="O74" s="129">
        <f t="shared" si="27"/>
        <v>0</v>
      </c>
      <c r="P74" s="129">
        <f t="shared" si="28"/>
        <v>0</v>
      </c>
      <c r="Q74" s="129">
        <f t="shared" si="29"/>
        <v>0</v>
      </c>
      <c r="R74" s="124"/>
      <c r="S74" s="153"/>
      <c r="T74" s="159">
        <v>30</v>
      </c>
      <c r="U74" s="165" t="str">
        <f t="shared" si="1"/>
        <v/>
      </c>
      <c r="V74" s="82" t="str">
        <f>IF(D77="","",COUNTIF($U$44:U74,U74))</f>
        <v/>
      </c>
      <c r="W74" s="82" t="str">
        <f t="shared" si="2"/>
        <v/>
      </c>
      <c r="X74" s="82" t="str">
        <f t="shared" si="3"/>
        <v/>
      </c>
      <c r="AB74" s="82" t="str">
        <f t="shared" si="4"/>
        <v/>
      </c>
      <c r="AC74" s="82" t="str">
        <f>IF(AD74="","",COUNTIF($AD$44:AD74,AD74))</f>
        <v/>
      </c>
      <c r="AD74" s="82" t="str">
        <f>IF(AE74="","",IF(COUNTIF($AE$44:AE74,AE74)&gt;1,"",AH74))</f>
        <v/>
      </c>
      <c r="AE74" s="82" t="str">
        <f t="shared" si="5"/>
        <v/>
      </c>
      <c r="AF74" s="187" t="str">
        <f t="shared" si="6"/>
        <v/>
      </c>
      <c r="AG74" s="82" t="str">
        <f t="shared" si="7"/>
        <v/>
      </c>
      <c r="AH74" s="82" t="str">
        <f t="shared" si="8"/>
        <v/>
      </c>
      <c r="AI74" s="82" t="str">
        <f t="shared" si="9"/>
        <v/>
      </c>
      <c r="AJ74" s="82" t="str">
        <f t="shared" si="10"/>
        <v/>
      </c>
      <c r="AK74" s="82" t="str">
        <f t="shared" si="11"/>
        <v/>
      </c>
      <c r="AL74" s="82" t="str">
        <f t="shared" si="12"/>
        <v/>
      </c>
      <c r="AM74" s="82" t="str">
        <f t="shared" si="13"/>
        <v/>
      </c>
      <c r="AN74" s="216" t="str">
        <f t="shared" si="14"/>
        <v/>
      </c>
      <c r="AO74" s="216" t="str">
        <f t="shared" si="15"/>
        <v/>
      </c>
      <c r="AP74" s="216" t="str">
        <f t="shared" si="16"/>
        <v/>
      </c>
      <c r="AQ74" s="216" t="str">
        <f t="shared" si="17"/>
        <v/>
      </c>
      <c r="AR74" s="216" t="str">
        <f t="shared" si="18"/>
        <v/>
      </c>
      <c r="AS74" s="216" t="str">
        <f t="shared" si="19"/>
        <v/>
      </c>
      <c r="AT74" s="82" t="str">
        <f t="shared" si="20"/>
        <v/>
      </c>
      <c r="AU74" s="226" t="str">
        <f t="shared" si="21"/>
        <v/>
      </c>
    </row>
    <row r="75" spans="1:47" ht="22.5" customHeight="1">
      <c r="A75" s="28"/>
      <c r="B75" s="28"/>
      <c r="C75" s="48">
        <v>1</v>
      </c>
      <c r="D75" s="64" t="str">
        <f t="shared" si="22"/>
        <v/>
      </c>
      <c r="E75" s="28"/>
      <c r="F75" s="82" t="str">
        <f t="shared" si="23"/>
        <v/>
      </c>
      <c r="G75" s="28"/>
      <c r="H75" s="28"/>
      <c r="I75" s="28"/>
      <c r="J75" s="124"/>
      <c r="K75" s="28"/>
      <c r="L75" s="129">
        <f t="shared" si="24"/>
        <v>0</v>
      </c>
      <c r="M75" s="129">
        <f t="shared" si="25"/>
        <v>0</v>
      </c>
      <c r="N75" s="133">
        <f t="shared" si="26"/>
        <v>0</v>
      </c>
      <c r="O75" s="129">
        <f t="shared" si="27"/>
        <v>0</v>
      </c>
      <c r="P75" s="129">
        <f t="shared" si="28"/>
        <v>0</v>
      </c>
      <c r="Q75" s="129">
        <f t="shared" si="29"/>
        <v>0</v>
      </c>
      <c r="R75" s="124"/>
      <c r="S75" s="153"/>
      <c r="T75" s="159">
        <v>31</v>
      </c>
      <c r="U75" s="165" t="str">
        <f t="shared" si="1"/>
        <v/>
      </c>
      <c r="V75" s="82" t="str">
        <f>IF(D78="","",COUNTIF($U$44:U75,U75))</f>
        <v/>
      </c>
      <c r="W75" s="82" t="str">
        <f t="shared" si="2"/>
        <v/>
      </c>
      <c r="X75" s="82" t="str">
        <f t="shared" si="3"/>
        <v/>
      </c>
      <c r="AB75" s="82" t="str">
        <f t="shared" si="4"/>
        <v/>
      </c>
      <c r="AC75" s="82" t="str">
        <f>IF(AD75="","",COUNTIF($AD$44:AD75,AD75))</f>
        <v/>
      </c>
      <c r="AD75" s="82" t="str">
        <f>IF(AE75="","",IF(COUNTIF($AE$44:AE75,AE75)&gt;1,"",AH75))</f>
        <v/>
      </c>
      <c r="AE75" s="82" t="str">
        <f t="shared" si="5"/>
        <v/>
      </c>
      <c r="AF75" s="187" t="str">
        <f t="shared" si="6"/>
        <v/>
      </c>
      <c r="AG75" s="82" t="str">
        <f t="shared" si="7"/>
        <v/>
      </c>
      <c r="AH75" s="82" t="str">
        <f t="shared" si="8"/>
        <v/>
      </c>
      <c r="AI75" s="82" t="str">
        <f t="shared" si="9"/>
        <v/>
      </c>
      <c r="AJ75" s="82" t="str">
        <f t="shared" si="10"/>
        <v/>
      </c>
      <c r="AK75" s="82" t="str">
        <f t="shared" si="11"/>
        <v/>
      </c>
      <c r="AL75" s="82" t="str">
        <f t="shared" si="12"/>
        <v/>
      </c>
      <c r="AM75" s="82" t="str">
        <f t="shared" si="13"/>
        <v/>
      </c>
      <c r="AN75" s="216" t="str">
        <f t="shared" si="14"/>
        <v/>
      </c>
      <c r="AO75" s="216" t="str">
        <f t="shared" si="15"/>
        <v/>
      </c>
      <c r="AP75" s="216" t="str">
        <f t="shared" si="16"/>
        <v/>
      </c>
      <c r="AQ75" s="216" t="str">
        <f t="shared" si="17"/>
        <v/>
      </c>
      <c r="AR75" s="216" t="str">
        <f t="shared" si="18"/>
        <v/>
      </c>
      <c r="AS75" s="216" t="str">
        <f t="shared" si="19"/>
        <v/>
      </c>
      <c r="AT75" s="82" t="str">
        <f t="shared" si="20"/>
        <v/>
      </c>
      <c r="AU75" s="226" t="str">
        <f t="shared" si="21"/>
        <v/>
      </c>
    </row>
    <row r="76" spans="1:47" ht="22.5" customHeight="1">
      <c r="A76" s="28"/>
      <c r="B76" s="28"/>
      <c r="C76" s="48">
        <v>1</v>
      </c>
      <c r="D76" s="64" t="str">
        <f t="shared" si="22"/>
        <v/>
      </c>
      <c r="E76" s="28"/>
      <c r="F76" s="82" t="str">
        <f t="shared" si="23"/>
        <v/>
      </c>
      <c r="G76" s="28"/>
      <c r="H76" s="28"/>
      <c r="I76" s="28"/>
      <c r="J76" s="124"/>
      <c r="K76" s="28"/>
      <c r="L76" s="129">
        <f t="shared" si="24"/>
        <v>0</v>
      </c>
      <c r="M76" s="129">
        <f t="shared" si="25"/>
        <v>0</v>
      </c>
      <c r="N76" s="133">
        <f t="shared" si="26"/>
        <v>0</v>
      </c>
      <c r="O76" s="129">
        <f t="shared" si="27"/>
        <v>0</v>
      </c>
      <c r="P76" s="129">
        <f t="shared" si="28"/>
        <v>0</v>
      </c>
      <c r="Q76" s="129">
        <f t="shared" si="29"/>
        <v>0</v>
      </c>
      <c r="R76" s="124"/>
      <c r="S76" s="153"/>
      <c r="T76" s="159">
        <v>32</v>
      </c>
      <c r="U76" s="165" t="str">
        <f t="shared" si="1"/>
        <v/>
      </c>
      <c r="V76" s="82" t="str">
        <f>IF(D79="","",COUNTIF($U$44:U76,U76))</f>
        <v/>
      </c>
      <c r="W76" s="82" t="str">
        <f t="shared" si="2"/>
        <v/>
      </c>
      <c r="X76" s="82" t="str">
        <f t="shared" si="3"/>
        <v/>
      </c>
      <c r="AB76" s="82" t="str">
        <f t="shared" si="4"/>
        <v/>
      </c>
      <c r="AC76" s="82" t="str">
        <f>IF(AD76="","",COUNTIF($AD$44:AD76,AD76))</f>
        <v/>
      </c>
      <c r="AD76" s="82" t="str">
        <f>IF(AE76="","",IF(COUNTIF($AE$44:AE76,AE76)&gt;1,"",AH76))</f>
        <v/>
      </c>
      <c r="AE76" s="82" t="str">
        <f t="shared" si="5"/>
        <v/>
      </c>
      <c r="AF76" s="187" t="str">
        <f t="shared" si="6"/>
        <v/>
      </c>
      <c r="AG76" s="82" t="str">
        <f t="shared" si="7"/>
        <v/>
      </c>
      <c r="AH76" s="82" t="str">
        <f t="shared" si="8"/>
        <v/>
      </c>
      <c r="AI76" s="82" t="str">
        <f t="shared" si="9"/>
        <v/>
      </c>
      <c r="AJ76" s="82" t="str">
        <f t="shared" si="10"/>
        <v/>
      </c>
      <c r="AK76" s="82" t="str">
        <f t="shared" si="11"/>
        <v/>
      </c>
      <c r="AL76" s="82" t="str">
        <f t="shared" si="12"/>
        <v/>
      </c>
      <c r="AM76" s="82" t="str">
        <f t="shared" si="13"/>
        <v/>
      </c>
      <c r="AN76" s="216" t="str">
        <f t="shared" si="14"/>
        <v/>
      </c>
      <c r="AO76" s="216" t="str">
        <f t="shared" si="15"/>
        <v/>
      </c>
      <c r="AP76" s="216" t="str">
        <f t="shared" si="16"/>
        <v/>
      </c>
      <c r="AQ76" s="216" t="str">
        <f t="shared" si="17"/>
        <v/>
      </c>
      <c r="AR76" s="216" t="str">
        <f t="shared" si="18"/>
        <v/>
      </c>
      <c r="AS76" s="216" t="str">
        <f t="shared" si="19"/>
        <v/>
      </c>
      <c r="AT76" s="82" t="str">
        <f t="shared" si="20"/>
        <v/>
      </c>
      <c r="AU76" s="226" t="str">
        <f t="shared" si="21"/>
        <v/>
      </c>
    </row>
    <row r="77" spans="1:47" ht="22.5" customHeight="1">
      <c r="A77" s="28"/>
      <c r="B77" s="28"/>
      <c r="C77" s="48">
        <v>1</v>
      </c>
      <c r="D77" s="64" t="str">
        <f t="shared" si="22"/>
        <v/>
      </c>
      <c r="E77" s="28"/>
      <c r="F77" s="82" t="str">
        <f t="shared" si="23"/>
        <v/>
      </c>
      <c r="G77" s="28"/>
      <c r="H77" s="28"/>
      <c r="I77" s="28"/>
      <c r="J77" s="124"/>
      <c r="K77" s="28"/>
      <c r="L77" s="129">
        <f t="shared" si="24"/>
        <v>0</v>
      </c>
      <c r="M77" s="129">
        <f t="shared" si="25"/>
        <v>0</v>
      </c>
      <c r="N77" s="133">
        <f t="shared" si="26"/>
        <v>0</v>
      </c>
      <c r="O77" s="129">
        <f t="shared" si="27"/>
        <v>0</v>
      </c>
      <c r="P77" s="129">
        <f t="shared" si="28"/>
        <v>0</v>
      </c>
      <c r="Q77" s="129">
        <f t="shared" si="29"/>
        <v>0</v>
      </c>
      <c r="R77" s="124"/>
      <c r="S77" s="153"/>
      <c r="T77" s="159">
        <v>33</v>
      </c>
      <c r="U77" s="165" t="str">
        <f t="shared" si="1"/>
        <v/>
      </c>
      <c r="V77" s="82" t="str">
        <f>IF(D80="","",COUNTIF($U$44:U77,U77))</f>
        <v/>
      </c>
      <c r="W77" s="82" t="str">
        <f t="shared" si="2"/>
        <v/>
      </c>
      <c r="X77" s="82" t="str">
        <f t="shared" si="3"/>
        <v/>
      </c>
      <c r="AB77" s="82" t="str">
        <f t="shared" si="4"/>
        <v/>
      </c>
      <c r="AC77" s="82" t="str">
        <f>IF(AD77="","",COUNTIF($AD$44:AD77,AD77))</f>
        <v/>
      </c>
      <c r="AD77" s="82" t="str">
        <f>IF(AE77="","",IF(COUNTIF($AE$44:AE77,AE77)&gt;1,"",AH77))</f>
        <v/>
      </c>
      <c r="AE77" s="82" t="str">
        <f t="shared" si="5"/>
        <v/>
      </c>
      <c r="AF77" s="187" t="str">
        <f t="shared" si="6"/>
        <v/>
      </c>
      <c r="AG77" s="82" t="str">
        <f t="shared" si="7"/>
        <v/>
      </c>
      <c r="AH77" s="82" t="str">
        <f t="shared" si="8"/>
        <v/>
      </c>
      <c r="AI77" s="82" t="str">
        <f t="shared" si="9"/>
        <v/>
      </c>
      <c r="AJ77" s="82" t="str">
        <f t="shared" si="10"/>
        <v/>
      </c>
      <c r="AK77" s="82" t="str">
        <f t="shared" si="11"/>
        <v/>
      </c>
      <c r="AL77" s="82" t="str">
        <f t="shared" si="12"/>
        <v/>
      </c>
      <c r="AM77" s="82" t="str">
        <f t="shared" si="13"/>
        <v/>
      </c>
      <c r="AN77" s="216" t="str">
        <f t="shared" si="14"/>
        <v/>
      </c>
      <c r="AO77" s="216" t="str">
        <f t="shared" si="15"/>
        <v/>
      </c>
      <c r="AP77" s="216" t="str">
        <f t="shared" si="16"/>
        <v/>
      </c>
      <c r="AQ77" s="216" t="str">
        <f t="shared" si="17"/>
        <v/>
      </c>
      <c r="AR77" s="216" t="str">
        <f t="shared" si="18"/>
        <v/>
      </c>
      <c r="AS77" s="216" t="str">
        <f t="shared" si="19"/>
        <v/>
      </c>
      <c r="AT77" s="82" t="str">
        <f t="shared" si="20"/>
        <v/>
      </c>
      <c r="AU77" s="226" t="str">
        <f t="shared" si="21"/>
        <v/>
      </c>
    </row>
    <row r="78" spans="1:47" ht="22.5" customHeight="1">
      <c r="A78" s="28"/>
      <c r="B78" s="28"/>
      <c r="C78" s="48">
        <v>1</v>
      </c>
      <c r="D78" s="64" t="str">
        <f t="shared" si="22"/>
        <v/>
      </c>
      <c r="E78" s="28"/>
      <c r="F78" s="82" t="str">
        <f t="shared" si="23"/>
        <v/>
      </c>
      <c r="G78" s="28"/>
      <c r="H78" s="28"/>
      <c r="I78" s="28"/>
      <c r="J78" s="124"/>
      <c r="K78" s="28"/>
      <c r="L78" s="129">
        <f t="shared" si="24"/>
        <v>0</v>
      </c>
      <c r="M78" s="129">
        <f t="shared" si="25"/>
        <v>0</v>
      </c>
      <c r="N78" s="133">
        <f t="shared" si="26"/>
        <v>0</v>
      </c>
      <c r="O78" s="129">
        <f t="shared" si="27"/>
        <v>0</v>
      </c>
      <c r="P78" s="129">
        <f t="shared" si="28"/>
        <v>0</v>
      </c>
      <c r="Q78" s="129">
        <f t="shared" si="29"/>
        <v>0</v>
      </c>
      <c r="R78" s="124"/>
      <c r="S78" s="153"/>
      <c r="T78" s="159">
        <v>34</v>
      </c>
      <c r="U78" s="165" t="str">
        <f t="shared" si="1"/>
        <v/>
      </c>
      <c r="V78" s="82" t="str">
        <f>IF(D81="","",COUNTIF($U$44:U78,U78))</f>
        <v/>
      </c>
      <c r="W78" s="82" t="str">
        <f t="shared" si="2"/>
        <v/>
      </c>
      <c r="X78" s="82" t="str">
        <f t="shared" si="3"/>
        <v/>
      </c>
      <c r="AB78" s="82" t="str">
        <f t="shared" si="4"/>
        <v/>
      </c>
      <c r="AC78" s="82" t="str">
        <f>IF(AD78="","",COUNTIF($AD$44:AD78,AD78))</f>
        <v/>
      </c>
      <c r="AD78" s="82" t="str">
        <f>IF(AE78="","",IF(COUNTIF($AE$44:AE78,AE78)&gt;1,"",AH78))</f>
        <v/>
      </c>
      <c r="AE78" s="82" t="str">
        <f t="shared" si="5"/>
        <v/>
      </c>
      <c r="AF78" s="187" t="str">
        <f t="shared" si="6"/>
        <v/>
      </c>
      <c r="AG78" s="82" t="str">
        <f t="shared" si="7"/>
        <v/>
      </c>
      <c r="AH78" s="82" t="str">
        <f t="shared" si="8"/>
        <v/>
      </c>
      <c r="AI78" s="82" t="str">
        <f t="shared" si="9"/>
        <v/>
      </c>
      <c r="AJ78" s="82" t="str">
        <f t="shared" si="10"/>
        <v/>
      </c>
      <c r="AK78" s="82" t="str">
        <f t="shared" si="11"/>
        <v/>
      </c>
      <c r="AL78" s="82" t="str">
        <f t="shared" si="12"/>
        <v/>
      </c>
      <c r="AM78" s="82" t="str">
        <f t="shared" si="13"/>
        <v/>
      </c>
      <c r="AN78" s="216" t="str">
        <f t="shared" si="14"/>
        <v/>
      </c>
      <c r="AO78" s="216" t="str">
        <f t="shared" si="15"/>
        <v/>
      </c>
      <c r="AP78" s="216" t="str">
        <f t="shared" si="16"/>
        <v/>
      </c>
      <c r="AQ78" s="216" t="str">
        <f t="shared" si="17"/>
        <v/>
      </c>
      <c r="AR78" s="216" t="str">
        <f t="shared" si="18"/>
        <v/>
      </c>
      <c r="AS78" s="216" t="str">
        <f t="shared" si="19"/>
        <v/>
      </c>
      <c r="AT78" s="82" t="str">
        <f t="shared" si="20"/>
        <v/>
      </c>
      <c r="AU78" s="226" t="str">
        <f t="shared" si="21"/>
        <v/>
      </c>
    </row>
    <row r="79" spans="1:47" ht="22.5" customHeight="1">
      <c r="A79" s="28"/>
      <c r="B79" s="28"/>
      <c r="C79" s="48">
        <v>1</v>
      </c>
      <c r="D79" s="64" t="str">
        <f t="shared" si="22"/>
        <v/>
      </c>
      <c r="E79" s="28"/>
      <c r="F79" s="82" t="str">
        <f t="shared" si="23"/>
        <v/>
      </c>
      <c r="G79" s="28"/>
      <c r="H79" s="28"/>
      <c r="I79" s="28"/>
      <c r="J79" s="124"/>
      <c r="K79" s="28"/>
      <c r="L79" s="129">
        <f t="shared" si="24"/>
        <v>0</v>
      </c>
      <c r="M79" s="129">
        <f t="shared" si="25"/>
        <v>0</v>
      </c>
      <c r="N79" s="133">
        <f t="shared" si="26"/>
        <v>0</v>
      </c>
      <c r="O79" s="129">
        <f t="shared" si="27"/>
        <v>0</v>
      </c>
      <c r="P79" s="129">
        <f t="shared" si="28"/>
        <v>0</v>
      </c>
      <c r="Q79" s="129">
        <f t="shared" si="29"/>
        <v>0</v>
      </c>
      <c r="R79" s="124"/>
      <c r="S79" s="153"/>
      <c r="T79" s="159">
        <v>35</v>
      </c>
      <c r="U79" s="165" t="str">
        <f t="shared" si="1"/>
        <v/>
      </c>
      <c r="V79" s="82" t="str">
        <f>IF(D82="","",COUNTIF($U$44:U79,U79))</f>
        <v/>
      </c>
      <c r="W79" s="82" t="str">
        <f t="shared" si="2"/>
        <v/>
      </c>
      <c r="X79" s="82" t="str">
        <f t="shared" si="3"/>
        <v/>
      </c>
      <c r="AB79" s="82" t="str">
        <f t="shared" si="4"/>
        <v/>
      </c>
      <c r="AC79" s="82" t="str">
        <f>IF(AD79="","",COUNTIF($AD$44:AD79,AD79))</f>
        <v/>
      </c>
      <c r="AD79" s="82" t="str">
        <f>IF(AE79="","",IF(COUNTIF($AE$44:AE79,AE79)&gt;1,"",AH79))</f>
        <v/>
      </c>
      <c r="AE79" s="82" t="str">
        <f t="shared" si="5"/>
        <v/>
      </c>
      <c r="AF79" s="187" t="str">
        <f t="shared" si="6"/>
        <v/>
      </c>
      <c r="AG79" s="82" t="str">
        <f t="shared" si="7"/>
        <v/>
      </c>
      <c r="AH79" s="82" t="str">
        <f t="shared" si="8"/>
        <v/>
      </c>
      <c r="AI79" s="82" t="str">
        <f t="shared" si="9"/>
        <v/>
      </c>
      <c r="AJ79" s="82" t="str">
        <f t="shared" si="10"/>
        <v/>
      </c>
      <c r="AK79" s="82" t="str">
        <f t="shared" si="11"/>
        <v/>
      </c>
      <c r="AL79" s="82" t="str">
        <f t="shared" si="12"/>
        <v/>
      </c>
      <c r="AM79" s="82" t="str">
        <f t="shared" si="13"/>
        <v/>
      </c>
      <c r="AN79" s="216" t="str">
        <f t="shared" si="14"/>
        <v/>
      </c>
      <c r="AO79" s="216" t="str">
        <f t="shared" si="15"/>
        <v/>
      </c>
      <c r="AP79" s="216" t="str">
        <f t="shared" si="16"/>
        <v/>
      </c>
      <c r="AQ79" s="216" t="str">
        <f t="shared" si="17"/>
        <v/>
      </c>
      <c r="AR79" s="216" t="str">
        <f t="shared" si="18"/>
        <v/>
      </c>
      <c r="AS79" s="216" t="str">
        <f t="shared" si="19"/>
        <v/>
      </c>
      <c r="AT79" s="82" t="str">
        <f t="shared" si="20"/>
        <v/>
      </c>
      <c r="AU79" s="226" t="str">
        <f t="shared" si="21"/>
        <v/>
      </c>
    </row>
    <row r="80" spans="1:47" ht="22.5" customHeight="1">
      <c r="A80" s="28"/>
      <c r="B80" s="28"/>
      <c r="C80" s="48">
        <v>1</v>
      </c>
      <c r="D80" s="64" t="str">
        <f t="shared" si="22"/>
        <v/>
      </c>
      <c r="E80" s="28"/>
      <c r="F80" s="82" t="str">
        <f t="shared" si="23"/>
        <v/>
      </c>
      <c r="G80" s="28"/>
      <c r="H80" s="28"/>
      <c r="I80" s="28"/>
      <c r="J80" s="124"/>
      <c r="K80" s="28"/>
      <c r="L80" s="129">
        <f t="shared" si="24"/>
        <v>0</v>
      </c>
      <c r="M80" s="129">
        <f t="shared" si="25"/>
        <v>0</v>
      </c>
      <c r="N80" s="133">
        <f t="shared" si="26"/>
        <v>0</v>
      </c>
      <c r="O80" s="129">
        <f t="shared" si="27"/>
        <v>0</v>
      </c>
      <c r="P80" s="129">
        <f t="shared" si="28"/>
        <v>0</v>
      </c>
      <c r="Q80" s="129">
        <f t="shared" si="29"/>
        <v>0</v>
      </c>
      <c r="R80" s="124"/>
      <c r="S80" s="153"/>
      <c r="T80" s="159">
        <v>36</v>
      </c>
      <c r="U80" s="165" t="str">
        <f t="shared" si="1"/>
        <v/>
      </c>
      <c r="V80" s="82" t="str">
        <f>IF(D83="","",COUNTIF($U$44:U80,U80))</f>
        <v/>
      </c>
      <c r="W80" s="82" t="str">
        <f t="shared" si="2"/>
        <v/>
      </c>
      <c r="X80" s="82" t="str">
        <f t="shared" si="3"/>
        <v/>
      </c>
      <c r="AB80" s="82" t="str">
        <f t="shared" si="4"/>
        <v/>
      </c>
      <c r="AC80" s="82" t="str">
        <f>IF(AD80="","",COUNTIF($AD$44:AD80,AD80))</f>
        <v/>
      </c>
      <c r="AD80" s="82" t="str">
        <f>IF(AE80="","",IF(COUNTIF($AE$44:AE80,AE80)&gt;1,"",AH80))</f>
        <v/>
      </c>
      <c r="AE80" s="82" t="str">
        <f t="shared" si="5"/>
        <v/>
      </c>
      <c r="AF80" s="187" t="str">
        <f t="shared" si="6"/>
        <v/>
      </c>
      <c r="AG80" s="82" t="str">
        <f t="shared" si="7"/>
        <v/>
      </c>
      <c r="AH80" s="82" t="str">
        <f t="shared" si="8"/>
        <v/>
      </c>
      <c r="AI80" s="82" t="str">
        <f t="shared" si="9"/>
        <v/>
      </c>
      <c r="AJ80" s="82" t="str">
        <f t="shared" si="10"/>
        <v/>
      </c>
      <c r="AK80" s="82" t="str">
        <f t="shared" si="11"/>
        <v/>
      </c>
      <c r="AL80" s="82" t="str">
        <f t="shared" si="12"/>
        <v/>
      </c>
      <c r="AM80" s="82" t="str">
        <f t="shared" si="13"/>
        <v/>
      </c>
      <c r="AN80" s="216" t="str">
        <f t="shared" si="14"/>
        <v/>
      </c>
      <c r="AO80" s="216" t="str">
        <f t="shared" si="15"/>
        <v/>
      </c>
      <c r="AP80" s="216" t="str">
        <f t="shared" si="16"/>
        <v/>
      </c>
      <c r="AQ80" s="216" t="str">
        <f t="shared" si="17"/>
        <v/>
      </c>
      <c r="AR80" s="216" t="str">
        <f t="shared" si="18"/>
        <v/>
      </c>
      <c r="AS80" s="216" t="str">
        <f t="shared" si="19"/>
        <v/>
      </c>
      <c r="AT80" s="82" t="str">
        <f t="shared" si="20"/>
        <v/>
      </c>
      <c r="AU80" s="226" t="str">
        <f t="shared" si="21"/>
        <v/>
      </c>
    </row>
    <row r="81" spans="1:47" ht="22.5" customHeight="1">
      <c r="A81" s="28"/>
      <c r="B81" s="28"/>
      <c r="C81" s="48">
        <v>1</v>
      </c>
      <c r="D81" s="64" t="str">
        <f t="shared" si="22"/>
        <v/>
      </c>
      <c r="E81" s="28"/>
      <c r="F81" s="82" t="str">
        <f t="shared" si="23"/>
        <v/>
      </c>
      <c r="G81" s="28"/>
      <c r="H81" s="28"/>
      <c r="I81" s="28"/>
      <c r="J81" s="124"/>
      <c r="K81" s="28"/>
      <c r="L81" s="129">
        <f t="shared" si="24"/>
        <v>0</v>
      </c>
      <c r="M81" s="129">
        <f t="shared" si="25"/>
        <v>0</v>
      </c>
      <c r="N81" s="133">
        <f t="shared" si="26"/>
        <v>0</v>
      </c>
      <c r="O81" s="129">
        <f t="shared" si="27"/>
        <v>0</v>
      </c>
      <c r="P81" s="129">
        <f t="shared" si="28"/>
        <v>0</v>
      </c>
      <c r="Q81" s="129">
        <f t="shared" si="29"/>
        <v>0</v>
      </c>
      <c r="R81" s="124"/>
      <c r="S81" s="153"/>
      <c r="T81" s="159">
        <v>37</v>
      </c>
      <c r="U81" s="165" t="str">
        <f t="shared" si="1"/>
        <v/>
      </c>
      <c r="V81" s="82" t="str">
        <f>IF(D84="","",COUNTIF($U$44:U81,U81))</f>
        <v/>
      </c>
      <c r="W81" s="82" t="str">
        <f t="shared" si="2"/>
        <v/>
      </c>
      <c r="X81" s="82" t="str">
        <f t="shared" si="3"/>
        <v/>
      </c>
      <c r="AB81" s="82" t="str">
        <f t="shared" si="4"/>
        <v/>
      </c>
      <c r="AC81" s="82" t="str">
        <f>IF(AD81="","",COUNTIF($AD$44:AD81,AD81))</f>
        <v/>
      </c>
      <c r="AD81" s="82" t="str">
        <f>IF(AE81="","",IF(COUNTIF($AE$44:AE81,AE81)&gt;1,"",AH81))</f>
        <v/>
      </c>
      <c r="AE81" s="82" t="str">
        <f t="shared" si="5"/>
        <v/>
      </c>
      <c r="AF81" s="187" t="str">
        <f t="shared" si="6"/>
        <v/>
      </c>
      <c r="AG81" s="82" t="str">
        <f t="shared" si="7"/>
        <v/>
      </c>
      <c r="AH81" s="82" t="str">
        <f t="shared" si="8"/>
        <v/>
      </c>
      <c r="AI81" s="82" t="str">
        <f t="shared" si="9"/>
        <v/>
      </c>
      <c r="AJ81" s="82" t="str">
        <f t="shared" si="10"/>
        <v/>
      </c>
      <c r="AK81" s="82" t="str">
        <f t="shared" si="11"/>
        <v/>
      </c>
      <c r="AL81" s="82" t="str">
        <f t="shared" si="12"/>
        <v/>
      </c>
      <c r="AM81" s="82" t="str">
        <f t="shared" si="13"/>
        <v/>
      </c>
      <c r="AN81" s="216" t="str">
        <f t="shared" si="14"/>
        <v/>
      </c>
      <c r="AO81" s="216" t="str">
        <f t="shared" si="15"/>
        <v/>
      </c>
      <c r="AP81" s="216" t="str">
        <f t="shared" si="16"/>
        <v/>
      </c>
      <c r="AQ81" s="216" t="str">
        <f t="shared" si="17"/>
        <v/>
      </c>
      <c r="AR81" s="216" t="str">
        <f t="shared" si="18"/>
        <v/>
      </c>
      <c r="AS81" s="216" t="str">
        <f t="shared" si="19"/>
        <v/>
      </c>
      <c r="AT81" s="82" t="str">
        <f t="shared" si="20"/>
        <v/>
      </c>
      <c r="AU81" s="226" t="str">
        <f t="shared" si="21"/>
        <v/>
      </c>
    </row>
    <row r="82" spans="1:47" ht="22.5" customHeight="1">
      <c r="A82" s="28"/>
      <c r="B82" s="28"/>
      <c r="C82" s="48">
        <v>1</v>
      </c>
      <c r="D82" s="64" t="str">
        <f t="shared" si="22"/>
        <v/>
      </c>
      <c r="E82" s="28"/>
      <c r="F82" s="82" t="str">
        <f t="shared" si="23"/>
        <v/>
      </c>
      <c r="G82" s="28"/>
      <c r="H82" s="28"/>
      <c r="I82" s="28"/>
      <c r="J82" s="124"/>
      <c r="K82" s="28"/>
      <c r="L82" s="129">
        <f t="shared" si="24"/>
        <v>0</v>
      </c>
      <c r="M82" s="129">
        <f t="shared" si="25"/>
        <v>0</v>
      </c>
      <c r="N82" s="133">
        <f t="shared" si="26"/>
        <v>0</v>
      </c>
      <c r="O82" s="129">
        <f t="shared" si="27"/>
        <v>0</v>
      </c>
      <c r="P82" s="129">
        <f t="shared" si="28"/>
        <v>0</v>
      </c>
      <c r="Q82" s="129">
        <f t="shared" si="29"/>
        <v>0</v>
      </c>
      <c r="R82" s="124"/>
      <c r="S82" s="153"/>
      <c r="T82" s="159">
        <v>38</v>
      </c>
      <c r="U82" s="165" t="str">
        <f t="shared" si="1"/>
        <v/>
      </c>
      <c r="V82" s="82" t="str">
        <f>IF(D85="","",COUNTIF($U$44:U82,U82))</f>
        <v/>
      </c>
      <c r="W82" s="82" t="str">
        <f t="shared" si="2"/>
        <v/>
      </c>
      <c r="X82" s="82" t="str">
        <f t="shared" si="3"/>
        <v/>
      </c>
      <c r="AB82" s="82" t="str">
        <f t="shared" si="4"/>
        <v/>
      </c>
      <c r="AC82" s="82" t="str">
        <f>IF(AD82="","",COUNTIF($AD$44:AD82,AD82))</f>
        <v/>
      </c>
      <c r="AD82" s="82" t="str">
        <f>IF(AE82="","",IF(COUNTIF($AE$44:AE82,AE82)&gt;1,"",AH82))</f>
        <v/>
      </c>
      <c r="AE82" s="82" t="str">
        <f t="shared" si="5"/>
        <v/>
      </c>
      <c r="AF82" s="187" t="str">
        <f t="shared" si="6"/>
        <v/>
      </c>
      <c r="AG82" s="82" t="str">
        <f t="shared" si="7"/>
        <v/>
      </c>
      <c r="AH82" s="82" t="str">
        <f t="shared" si="8"/>
        <v/>
      </c>
      <c r="AI82" s="82" t="str">
        <f t="shared" si="9"/>
        <v/>
      </c>
      <c r="AJ82" s="82" t="str">
        <f t="shared" si="10"/>
        <v/>
      </c>
      <c r="AK82" s="82" t="str">
        <f t="shared" si="11"/>
        <v/>
      </c>
      <c r="AL82" s="82" t="str">
        <f t="shared" si="12"/>
        <v/>
      </c>
      <c r="AM82" s="82" t="str">
        <f t="shared" si="13"/>
        <v/>
      </c>
      <c r="AN82" s="216" t="str">
        <f t="shared" si="14"/>
        <v/>
      </c>
      <c r="AO82" s="216" t="str">
        <f t="shared" si="15"/>
        <v/>
      </c>
      <c r="AP82" s="216" t="str">
        <f t="shared" si="16"/>
        <v/>
      </c>
      <c r="AQ82" s="216" t="str">
        <f t="shared" si="17"/>
        <v/>
      </c>
      <c r="AR82" s="216" t="str">
        <f t="shared" si="18"/>
        <v/>
      </c>
      <c r="AS82" s="216" t="str">
        <f t="shared" si="19"/>
        <v/>
      </c>
      <c r="AT82" s="82" t="str">
        <f t="shared" si="20"/>
        <v/>
      </c>
      <c r="AU82" s="226" t="str">
        <f t="shared" si="21"/>
        <v/>
      </c>
    </row>
    <row r="83" spans="1:47" ht="22.5" customHeight="1">
      <c r="A83" s="28"/>
      <c r="B83" s="28"/>
      <c r="C83" s="48">
        <v>1</v>
      </c>
      <c r="D83" s="64" t="str">
        <f t="shared" si="22"/>
        <v/>
      </c>
      <c r="E83" s="28"/>
      <c r="F83" s="82" t="str">
        <f t="shared" si="23"/>
        <v/>
      </c>
      <c r="G83" s="28"/>
      <c r="H83" s="28"/>
      <c r="I83" s="28"/>
      <c r="J83" s="124"/>
      <c r="K83" s="28"/>
      <c r="L83" s="129">
        <f t="shared" si="24"/>
        <v>0</v>
      </c>
      <c r="M83" s="129">
        <f t="shared" si="25"/>
        <v>0</v>
      </c>
      <c r="N83" s="133">
        <f t="shared" si="26"/>
        <v>0</v>
      </c>
      <c r="O83" s="129">
        <f t="shared" si="27"/>
        <v>0</v>
      </c>
      <c r="P83" s="129">
        <f t="shared" si="28"/>
        <v>0</v>
      </c>
      <c r="Q83" s="129">
        <f t="shared" si="29"/>
        <v>0</v>
      </c>
      <c r="R83" s="124"/>
      <c r="S83" s="153"/>
      <c r="T83" s="159">
        <v>39</v>
      </c>
      <c r="U83" s="165" t="str">
        <f t="shared" si="1"/>
        <v/>
      </c>
      <c r="V83" s="82" t="str">
        <f>IF(D86="","",COUNTIF($U$44:U83,U83))</f>
        <v/>
      </c>
      <c r="W83" s="82" t="str">
        <f t="shared" si="2"/>
        <v/>
      </c>
      <c r="X83" s="82" t="str">
        <f t="shared" si="3"/>
        <v/>
      </c>
      <c r="AB83" s="82" t="str">
        <f t="shared" si="4"/>
        <v/>
      </c>
      <c r="AC83" s="82" t="str">
        <f>IF(AD83="","",COUNTIF($AD$44:AD83,AD83))</f>
        <v/>
      </c>
      <c r="AD83" s="82" t="str">
        <f>IF(AE83="","",IF(COUNTIF($AE$44:AE83,AE83)&gt;1,"",AH83))</f>
        <v/>
      </c>
      <c r="AE83" s="82" t="str">
        <f t="shared" si="5"/>
        <v/>
      </c>
      <c r="AF83" s="187" t="str">
        <f t="shared" si="6"/>
        <v/>
      </c>
      <c r="AG83" s="82" t="str">
        <f t="shared" si="7"/>
        <v/>
      </c>
      <c r="AH83" s="82" t="str">
        <f t="shared" si="8"/>
        <v/>
      </c>
      <c r="AI83" s="82" t="str">
        <f t="shared" si="9"/>
        <v/>
      </c>
      <c r="AJ83" s="82" t="str">
        <f t="shared" si="10"/>
        <v/>
      </c>
      <c r="AK83" s="82" t="str">
        <f t="shared" si="11"/>
        <v/>
      </c>
      <c r="AL83" s="82" t="str">
        <f t="shared" si="12"/>
        <v/>
      </c>
      <c r="AM83" s="82" t="str">
        <f t="shared" si="13"/>
        <v/>
      </c>
      <c r="AN83" s="216" t="str">
        <f t="shared" si="14"/>
        <v/>
      </c>
      <c r="AO83" s="216" t="str">
        <f t="shared" si="15"/>
        <v/>
      </c>
      <c r="AP83" s="216" t="str">
        <f t="shared" si="16"/>
        <v/>
      </c>
      <c r="AQ83" s="216" t="str">
        <f t="shared" si="17"/>
        <v/>
      </c>
      <c r="AR83" s="216" t="str">
        <f t="shared" si="18"/>
        <v/>
      </c>
      <c r="AS83" s="216" t="str">
        <f t="shared" si="19"/>
        <v/>
      </c>
      <c r="AT83" s="82" t="str">
        <f t="shared" si="20"/>
        <v/>
      </c>
      <c r="AU83" s="226" t="str">
        <f t="shared" si="21"/>
        <v/>
      </c>
    </row>
    <row r="84" spans="1:47" ht="22.5" customHeight="1">
      <c r="A84" s="28"/>
      <c r="B84" s="28"/>
      <c r="C84" s="48">
        <v>1</v>
      </c>
      <c r="D84" s="64" t="str">
        <f t="shared" si="22"/>
        <v/>
      </c>
      <c r="E84" s="28"/>
      <c r="F84" s="82" t="str">
        <f t="shared" si="23"/>
        <v/>
      </c>
      <c r="G84" s="28"/>
      <c r="H84" s="28"/>
      <c r="I84" s="28"/>
      <c r="J84" s="124"/>
      <c r="K84" s="28"/>
      <c r="L84" s="129">
        <f t="shared" si="24"/>
        <v>0</v>
      </c>
      <c r="M84" s="129">
        <f t="shared" si="25"/>
        <v>0</v>
      </c>
      <c r="N84" s="133">
        <f t="shared" si="26"/>
        <v>0</v>
      </c>
      <c r="O84" s="129">
        <f t="shared" si="27"/>
        <v>0</v>
      </c>
      <c r="P84" s="129">
        <f t="shared" si="28"/>
        <v>0</v>
      </c>
      <c r="Q84" s="129">
        <f t="shared" si="29"/>
        <v>0</v>
      </c>
      <c r="R84" s="124"/>
      <c r="S84" s="153"/>
      <c r="T84" s="159">
        <v>40</v>
      </c>
      <c r="U84" s="165" t="str">
        <f t="shared" si="1"/>
        <v/>
      </c>
      <c r="V84" s="82" t="str">
        <f>IF(D87="","",COUNTIF($U$44:U84,U84))</f>
        <v/>
      </c>
      <c r="W84" s="82" t="str">
        <f t="shared" si="2"/>
        <v/>
      </c>
      <c r="X84" s="82" t="str">
        <f t="shared" si="3"/>
        <v/>
      </c>
      <c r="AB84" s="82" t="str">
        <f t="shared" si="4"/>
        <v/>
      </c>
      <c r="AC84" s="82" t="str">
        <f>IF(AD84="","",COUNTIF($AD$44:AD84,AD84))</f>
        <v/>
      </c>
      <c r="AD84" s="82" t="str">
        <f>IF(AE84="","",IF(COUNTIF($AE$44:AE84,AE84)&gt;1,"",AH84))</f>
        <v/>
      </c>
      <c r="AE84" s="82" t="str">
        <f t="shared" si="5"/>
        <v/>
      </c>
      <c r="AF84" s="187" t="str">
        <f t="shared" si="6"/>
        <v/>
      </c>
      <c r="AG84" s="82" t="str">
        <f t="shared" si="7"/>
        <v/>
      </c>
      <c r="AH84" s="82" t="str">
        <f t="shared" si="8"/>
        <v/>
      </c>
      <c r="AI84" s="82" t="str">
        <f t="shared" si="9"/>
        <v/>
      </c>
      <c r="AJ84" s="82" t="str">
        <f t="shared" si="10"/>
        <v/>
      </c>
      <c r="AK84" s="82" t="str">
        <f t="shared" si="11"/>
        <v/>
      </c>
      <c r="AL84" s="82" t="str">
        <f t="shared" si="12"/>
        <v/>
      </c>
      <c r="AM84" s="82" t="str">
        <f t="shared" si="13"/>
        <v/>
      </c>
      <c r="AN84" s="216" t="str">
        <f t="shared" si="14"/>
        <v/>
      </c>
      <c r="AO84" s="216" t="str">
        <f t="shared" si="15"/>
        <v/>
      </c>
      <c r="AP84" s="216" t="str">
        <f t="shared" si="16"/>
        <v/>
      </c>
      <c r="AQ84" s="216" t="str">
        <f t="shared" si="17"/>
        <v/>
      </c>
      <c r="AR84" s="216" t="str">
        <f t="shared" si="18"/>
        <v/>
      </c>
      <c r="AS84" s="216" t="str">
        <f t="shared" si="19"/>
        <v/>
      </c>
      <c r="AT84" s="82" t="str">
        <f t="shared" si="20"/>
        <v/>
      </c>
      <c r="AU84" s="226" t="str">
        <f t="shared" si="21"/>
        <v/>
      </c>
    </row>
    <row r="85" spans="1:47" ht="22.5" customHeight="1">
      <c r="A85" s="28"/>
      <c r="B85" s="28"/>
      <c r="C85" s="48">
        <v>1</v>
      </c>
      <c r="D85" s="64" t="str">
        <f t="shared" si="22"/>
        <v/>
      </c>
      <c r="E85" s="28"/>
      <c r="F85" s="82" t="str">
        <f t="shared" si="23"/>
        <v/>
      </c>
      <c r="G85" s="28"/>
      <c r="H85" s="28"/>
      <c r="I85" s="28"/>
      <c r="J85" s="124"/>
      <c r="K85" s="28"/>
      <c r="L85" s="129">
        <f t="shared" si="24"/>
        <v>0</v>
      </c>
      <c r="M85" s="129">
        <f t="shared" si="25"/>
        <v>0</v>
      </c>
      <c r="N85" s="133">
        <f t="shared" si="26"/>
        <v>0</v>
      </c>
      <c r="O85" s="129">
        <f t="shared" si="27"/>
        <v>0</v>
      </c>
      <c r="P85" s="129">
        <f t="shared" si="28"/>
        <v>0</v>
      </c>
      <c r="Q85" s="129">
        <f t="shared" si="29"/>
        <v>0</v>
      </c>
      <c r="R85" s="124"/>
      <c r="S85" s="153"/>
      <c r="T85" s="159">
        <v>41</v>
      </c>
      <c r="U85" s="165" t="str">
        <f t="shared" si="1"/>
        <v/>
      </c>
      <c r="V85" s="82" t="str">
        <f>IF(D88="","",COUNTIF($U$44:U85,U85))</f>
        <v/>
      </c>
      <c r="W85" s="82" t="str">
        <f t="shared" si="2"/>
        <v/>
      </c>
      <c r="X85" s="82" t="str">
        <f t="shared" si="3"/>
        <v/>
      </c>
      <c r="AB85" s="82" t="str">
        <f t="shared" si="4"/>
        <v/>
      </c>
      <c r="AC85" s="82" t="str">
        <f>IF(AD85="","",COUNTIF($AD$44:AD85,AD85))</f>
        <v/>
      </c>
      <c r="AD85" s="82" t="str">
        <f>IF(AE85="","",IF(COUNTIF($AE$44:AE85,AE85)&gt;1,"",AH85))</f>
        <v/>
      </c>
      <c r="AE85" s="82" t="str">
        <f t="shared" si="5"/>
        <v/>
      </c>
      <c r="AF85" s="187" t="str">
        <f t="shared" si="6"/>
        <v/>
      </c>
      <c r="AG85" s="82" t="str">
        <f t="shared" si="7"/>
        <v/>
      </c>
      <c r="AH85" s="82" t="str">
        <f t="shared" si="8"/>
        <v/>
      </c>
      <c r="AI85" s="82" t="str">
        <f t="shared" si="9"/>
        <v/>
      </c>
      <c r="AJ85" s="82" t="str">
        <f t="shared" si="10"/>
        <v/>
      </c>
      <c r="AK85" s="82" t="str">
        <f t="shared" si="11"/>
        <v/>
      </c>
      <c r="AL85" s="82" t="str">
        <f t="shared" si="12"/>
        <v/>
      </c>
      <c r="AM85" s="82" t="str">
        <f t="shared" si="13"/>
        <v/>
      </c>
      <c r="AN85" s="216" t="str">
        <f t="shared" si="14"/>
        <v/>
      </c>
      <c r="AO85" s="216" t="str">
        <f t="shared" si="15"/>
        <v/>
      </c>
      <c r="AP85" s="216" t="str">
        <f t="shared" si="16"/>
        <v/>
      </c>
      <c r="AQ85" s="216" t="str">
        <f t="shared" si="17"/>
        <v/>
      </c>
      <c r="AR85" s="216" t="str">
        <f t="shared" si="18"/>
        <v/>
      </c>
      <c r="AS85" s="216" t="str">
        <f t="shared" si="19"/>
        <v/>
      </c>
      <c r="AT85" s="82" t="str">
        <f t="shared" si="20"/>
        <v/>
      </c>
      <c r="AU85" s="226" t="str">
        <f t="shared" si="21"/>
        <v/>
      </c>
    </row>
    <row r="86" spans="1:47" ht="22.5" customHeight="1">
      <c r="A86" s="28"/>
      <c r="B86" s="28"/>
      <c r="C86" s="48">
        <v>1</v>
      </c>
      <c r="D86" s="64" t="str">
        <f t="shared" si="22"/>
        <v/>
      </c>
      <c r="E86" s="28"/>
      <c r="F86" s="82" t="str">
        <f t="shared" si="23"/>
        <v/>
      </c>
      <c r="G86" s="28"/>
      <c r="H86" s="28"/>
      <c r="I86" s="28"/>
      <c r="J86" s="124"/>
      <c r="K86" s="28"/>
      <c r="L86" s="129">
        <f t="shared" si="24"/>
        <v>0</v>
      </c>
      <c r="M86" s="129">
        <f t="shared" si="25"/>
        <v>0</v>
      </c>
      <c r="N86" s="133">
        <f t="shared" si="26"/>
        <v>0</v>
      </c>
      <c r="O86" s="129">
        <f t="shared" si="27"/>
        <v>0</v>
      </c>
      <c r="P86" s="129">
        <f t="shared" si="28"/>
        <v>0</v>
      </c>
      <c r="Q86" s="129">
        <f t="shared" si="29"/>
        <v>0</v>
      </c>
      <c r="R86" s="124"/>
      <c r="S86" s="153"/>
      <c r="T86" s="159">
        <v>42</v>
      </c>
      <c r="U86" s="165" t="str">
        <f t="shared" si="1"/>
        <v/>
      </c>
      <c r="V86" s="82" t="str">
        <f>IF(D89="","",COUNTIF($U$44:U86,U86))</f>
        <v/>
      </c>
      <c r="W86" s="82" t="str">
        <f t="shared" si="2"/>
        <v/>
      </c>
      <c r="X86" s="82" t="str">
        <f t="shared" si="3"/>
        <v/>
      </c>
      <c r="AB86" s="82" t="str">
        <f t="shared" si="4"/>
        <v/>
      </c>
      <c r="AC86" s="82" t="str">
        <f>IF(AD86="","",COUNTIF($AD$44:AD86,AD86))</f>
        <v/>
      </c>
      <c r="AD86" s="82" t="str">
        <f>IF(AE86="","",IF(COUNTIF($AE$44:AE86,AE86)&gt;1,"",AH86))</f>
        <v/>
      </c>
      <c r="AE86" s="82" t="str">
        <f t="shared" si="5"/>
        <v/>
      </c>
      <c r="AF86" s="187" t="str">
        <f t="shared" si="6"/>
        <v/>
      </c>
      <c r="AG86" s="82" t="str">
        <f t="shared" si="7"/>
        <v/>
      </c>
      <c r="AH86" s="82" t="str">
        <f t="shared" si="8"/>
        <v/>
      </c>
      <c r="AI86" s="82" t="str">
        <f t="shared" si="9"/>
        <v/>
      </c>
      <c r="AJ86" s="82" t="str">
        <f t="shared" si="10"/>
        <v/>
      </c>
      <c r="AK86" s="82" t="str">
        <f t="shared" si="11"/>
        <v/>
      </c>
      <c r="AL86" s="82" t="str">
        <f t="shared" si="12"/>
        <v/>
      </c>
      <c r="AM86" s="82" t="str">
        <f t="shared" si="13"/>
        <v/>
      </c>
      <c r="AN86" s="216" t="str">
        <f t="shared" si="14"/>
        <v/>
      </c>
      <c r="AO86" s="216" t="str">
        <f t="shared" si="15"/>
        <v/>
      </c>
      <c r="AP86" s="216" t="str">
        <f t="shared" si="16"/>
        <v/>
      </c>
      <c r="AQ86" s="216" t="str">
        <f t="shared" si="17"/>
        <v/>
      </c>
      <c r="AR86" s="216" t="str">
        <f t="shared" si="18"/>
        <v/>
      </c>
      <c r="AS86" s="216" t="str">
        <f t="shared" si="19"/>
        <v/>
      </c>
      <c r="AT86" s="82" t="str">
        <f t="shared" si="20"/>
        <v/>
      </c>
      <c r="AU86" s="226" t="str">
        <f t="shared" si="21"/>
        <v/>
      </c>
    </row>
    <row r="87" spans="1:47" ht="22.5" customHeight="1">
      <c r="A87" s="28"/>
      <c r="B87" s="28"/>
      <c r="C87" s="48">
        <v>1</v>
      </c>
      <c r="D87" s="64" t="str">
        <f t="shared" si="22"/>
        <v/>
      </c>
      <c r="E87" s="28"/>
      <c r="F87" s="82" t="str">
        <f t="shared" si="23"/>
        <v/>
      </c>
      <c r="G87" s="28"/>
      <c r="H87" s="28"/>
      <c r="I87" s="28"/>
      <c r="J87" s="124"/>
      <c r="K87" s="28"/>
      <c r="L87" s="129">
        <f t="shared" si="24"/>
        <v>0</v>
      </c>
      <c r="M87" s="129">
        <f t="shared" si="25"/>
        <v>0</v>
      </c>
      <c r="N87" s="133">
        <f t="shared" si="26"/>
        <v>0</v>
      </c>
      <c r="O87" s="129">
        <f t="shared" si="27"/>
        <v>0</v>
      </c>
      <c r="P87" s="129">
        <f t="shared" si="28"/>
        <v>0</v>
      </c>
      <c r="Q87" s="129">
        <f t="shared" si="29"/>
        <v>0</v>
      </c>
      <c r="R87" s="124"/>
      <c r="S87" s="153"/>
      <c r="T87" s="159">
        <v>43</v>
      </c>
      <c r="U87" s="165" t="str">
        <f t="shared" si="1"/>
        <v/>
      </c>
      <c r="V87" s="82" t="str">
        <f>IF(D90="","",COUNTIF($U$44:U87,U87))</f>
        <v/>
      </c>
      <c r="W87" s="82" t="str">
        <f t="shared" si="2"/>
        <v/>
      </c>
      <c r="X87" s="82" t="str">
        <f t="shared" si="3"/>
        <v/>
      </c>
      <c r="AB87" s="82" t="str">
        <f t="shared" si="4"/>
        <v/>
      </c>
      <c r="AC87" s="82" t="str">
        <f>IF(AD87="","",COUNTIF($AD$44:AD87,AD87))</f>
        <v/>
      </c>
      <c r="AD87" s="82" t="str">
        <f>IF(AE87="","",IF(COUNTIF($AE$44:AE87,AE87)&gt;1,"",AH87))</f>
        <v/>
      </c>
      <c r="AE87" s="82" t="str">
        <f t="shared" si="5"/>
        <v/>
      </c>
      <c r="AF87" s="187" t="str">
        <f t="shared" si="6"/>
        <v/>
      </c>
      <c r="AG87" s="82" t="str">
        <f t="shared" si="7"/>
        <v/>
      </c>
      <c r="AH87" s="82" t="str">
        <f t="shared" si="8"/>
        <v/>
      </c>
      <c r="AI87" s="82" t="str">
        <f t="shared" si="9"/>
        <v/>
      </c>
      <c r="AJ87" s="82" t="str">
        <f t="shared" si="10"/>
        <v/>
      </c>
      <c r="AK87" s="82" t="str">
        <f t="shared" si="11"/>
        <v/>
      </c>
      <c r="AL87" s="82" t="str">
        <f t="shared" si="12"/>
        <v/>
      </c>
      <c r="AM87" s="82" t="str">
        <f t="shared" si="13"/>
        <v/>
      </c>
      <c r="AN87" s="216" t="str">
        <f t="shared" si="14"/>
        <v/>
      </c>
      <c r="AO87" s="216" t="str">
        <f t="shared" si="15"/>
        <v/>
      </c>
      <c r="AP87" s="216" t="str">
        <f t="shared" si="16"/>
        <v/>
      </c>
      <c r="AQ87" s="216" t="str">
        <f t="shared" si="17"/>
        <v/>
      </c>
      <c r="AR87" s="216" t="str">
        <f t="shared" si="18"/>
        <v/>
      </c>
      <c r="AS87" s="216" t="str">
        <f t="shared" si="19"/>
        <v/>
      </c>
      <c r="AT87" s="82" t="str">
        <f t="shared" si="20"/>
        <v/>
      </c>
      <c r="AU87" s="226" t="str">
        <f t="shared" si="21"/>
        <v/>
      </c>
    </row>
    <row r="88" spans="1:47" ht="22.5" customHeight="1">
      <c r="A88" s="28"/>
      <c r="B88" s="28"/>
      <c r="C88" s="48">
        <v>1</v>
      </c>
      <c r="D88" s="64" t="str">
        <f t="shared" si="22"/>
        <v/>
      </c>
      <c r="E88" s="28"/>
      <c r="F88" s="82" t="str">
        <f t="shared" si="23"/>
        <v/>
      </c>
      <c r="G88" s="28"/>
      <c r="H88" s="28"/>
      <c r="I88" s="28"/>
      <c r="J88" s="124"/>
      <c r="K88" s="28"/>
      <c r="L88" s="129">
        <f t="shared" si="24"/>
        <v>0</v>
      </c>
      <c r="M88" s="129">
        <f t="shared" si="25"/>
        <v>0</v>
      </c>
      <c r="N88" s="133">
        <f t="shared" si="26"/>
        <v>0</v>
      </c>
      <c r="O88" s="129">
        <f t="shared" si="27"/>
        <v>0</v>
      </c>
      <c r="P88" s="129">
        <f t="shared" si="28"/>
        <v>0</v>
      </c>
      <c r="Q88" s="129">
        <f t="shared" si="29"/>
        <v>0</v>
      </c>
      <c r="R88" s="124"/>
      <c r="S88" s="153"/>
      <c r="T88" s="159">
        <v>44</v>
      </c>
      <c r="U88" s="165" t="str">
        <f t="shared" si="1"/>
        <v/>
      </c>
      <c r="V88" s="82" t="str">
        <f>IF(D91="","",COUNTIF($U$44:U88,U88))</f>
        <v/>
      </c>
      <c r="W88" s="82" t="str">
        <f t="shared" si="2"/>
        <v/>
      </c>
      <c r="X88" s="82" t="str">
        <f t="shared" si="3"/>
        <v/>
      </c>
      <c r="AB88" s="82" t="str">
        <f t="shared" si="4"/>
        <v/>
      </c>
      <c r="AC88" s="82" t="str">
        <f>IF(AD88="","",COUNTIF($AD$44:AD88,AD88))</f>
        <v/>
      </c>
      <c r="AD88" s="82" t="str">
        <f>IF(AE88="","",IF(COUNTIF($AE$44:AE88,AE88)&gt;1,"",AH88))</f>
        <v/>
      </c>
      <c r="AE88" s="82" t="str">
        <f t="shared" si="5"/>
        <v/>
      </c>
      <c r="AF88" s="187" t="str">
        <f t="shared" si="6"/>
        <v/>
      </c>
      <c r="AG88" s="82" t="str">
        <f t="shared" si="7"/>
        <v/>
      </c>
      <c r="AH88" s="82" t="str">
        <f t="shared" si="8"/>
        <v/>
      </c>
      <c r="AI88" s="82" t="str">
        <f t="shared" si="9"/>
        <v/>
      </c>
      <c r="AJ88" s="82" t="str">
        <f t="shared" si="10"/>
        <v/>
      </c>
      <c r="AK88" s="82" t="str">
        <f t="shared" si="11"/>
        <v/>
      </c>
      <c r="AL88" s="82" t="str">
        <f t="shared" si="12"/>
        <v/>
      </c>
      <c r="AM88" s="82" t="str">
        <f t="shared" si="13"/>
        <v/>
      </c>
      <c r="AN88" s="216" t="str">
        <f t="shared" si="14"/>
        <v/>
      </c>
      <c r="AO88" s="216" t="str">
        <f t="shared" si="15"/>
        <v/>
      </c>
      <c r="AP88" s="216" t="str">
        <f t="shared" si="16"/>
        <v/>
      </c>
      <c r="AQ88" s="216" t="str">
        <f t="shared" si="17"/>
        <v/>
      </c>
      <c r="AR88" s="216" t="str">
        <f t="shared" si="18"/>
        <v/>
      </c>
      <c r="AS88" s="216" t="str">
        <f t="shared" si="19"/>
        <v/>
      </c>
      <c r="AT88" s="82" t="str">
        <f t="shared" si="20"/>
        <v/>
      </c>
      <c r="AU88" s="226" t="str">
        <f t="shared" si="21"/>
        <v/>
      </c>
    </row>
    <row r="89" spans="1:47" ht="22.5" customHeight="1">
      <c r="A89" s="28"/>
      <c r="B89" s="28"/>
      <c r="C89" s="48">
        <v>1</v>
      </c>
      <c r="D89" s="64" t="str">
        <f t="shared" si="22"/>
        <v/>
      </c>
      <c r="E89" s="28"/>
      <c r="F89" s="82" t="str">
        <f t="shared" si="23"/>
        <v/>
      </c>
      <c r="G89" s="28"/>
      <c r="H89" s="28"/>
      <c r="I89" s="28"/>
      <c r="J89" s="124"/>
      <c r="K89" s="28"/>
      <c r="L89" s="129">
        <f t="shared" si="24"/>
        <v>0</v>
      </c>
      <c r="M89" s="129">
        <f t="shared" si="25"/>
        <v>0</v>
      </c>
      <c r="N89" s="133">
        <f t="shared" si="26"/>
        <v>0</v>
      </c>
      <c r="O89" s="129">
        <f t="shared" si="27"/>
        <v>0</v>
      </c>
      <c r="P89" s="129">
        <f t="shared" si="28"/>
        <v>0</v>
      </c>
      <c r="Q89" s="129">
        <f t="shared" si="29"/>
        <v>0</v>
      </c>
      <c r="R89" s="124"/>
      <c r="S89" s="153"/>
      <c r="T89" s="159">
        <v>45</v>
      </c>
      <c r="U89" s="165" t="str">
        <f t="shared" si="1"/>
        <v/>
      </c>
      <c r="V89" s="82" t="str">
        <f>IF(D92="","",COUNTIF($U$44:U89,U89))</f>
        <v/>
      </c>
      <c r="W89" s="82" t="str">
        <f t="shared" si="2"/>
        <v/>
      </c>
      <c r="X89" s="82" t="str">
        <f t="shared" si="3"/>
        <v/>
      </c>
      <c r="AB89" s="82" t="str">
        <f t="shared" si="4"/>
        <v/>
      </c>
      <c r="AC89" s="82" t="str">
        <f>IF(AD89="","",COUNTIF($AD$44:AD89,AD89))</f>
        <v/>
      </c>
      <c r="AD89" s="82" t="str">
        <f>IF(AE89="","",IF(COUNTIF($AE$44:AE89,AE89)&gt;1,"",AH89))</f>
        <v/>
      </c>
      <c r="AE89" s="82" t="str">
        <f t="shared" si="5"/>
        <v/>
      </c>
      <c r="AF89" s="187" t="str">
        <f t="shared" si="6"/>
        <v/>
      </c>
      <c r="AG89" s="82" t="str">
        <f t="shared" si="7"/>
        <v/>
      </c>
      <c r="AH89" s="82" t="str">
        <f t="shared" si="8"/>
        <v/>
      </c>
      <c r="AI89" s="82" t="str">
        <f t="shared" si="9"/>
        <v/>
      </c>
      <c r="AJ89" s="82" t="str">
        <f t="shared" si="10"/>
        <v/>
      </c>
      <c r="AK89" s="82" t="str">
        <f t="shared" si="11"/>
        <v/>
      </c>
      <c r="AL89" s="82" t="str">
        <f t="shared" si="12"/>
        <v/>
      </c>
      <c r="AM89" s="82" t="str">
        <f t="shared" si="13"/>
        <v/>
      </c>
      <c r="AN89" s="216" t="str">
        <f t="shared" si="14"/>
        <v/>
      </c>
      <c r="AO89" s="216" t="str">
        <f t="shared" si="15"/>
        <v/>
      </c>
      <c r="AP89" s="216" t="str">
        <f t="shared" si="16"/>
        <v/>
      </c>
      <c r="AQ89" s="216" t="str">
        <f t="shared" si="17"/>
        <v/>
      </c>
      <c r="AR89" s="216" t="str">
        <f t="shared" si="18"/>
        <v/>
      </c>
      <c r="AS89" s="216" t="str">
        <f t="shared" si="19"/>
        <v/>
      </c>
      <c r="AT89" s="82" t="str">
        <f t="shared" si="20"/>
        <v/>
      </c>
      <c r="AU89" s="226" t="str">
        <f t="shared" si="21"/>
        <v/>
      </c>
    </row>
    <row r="90" spans="1:47" ht="22.5" customHeight="1">
      <c r="A90" s="28"/>
      <c r="B90" s="28"/>
      <c r="C90" s="48">
        <v>1</v>
      </c>
      <c r="D90" s="64" t="str">
        <f t="shared" si="22"/>
        <v/>
      </c>
      <c r="E90" s="28"/>
      <c r="F90" s="82" t="str">
        <f t="shared" si="23"/>
        <v/>
      </c>
      <c r="G90" s="28"/>
      <c r="H90" s="28"/>
      <c r="I90" s="28"/>
      <c r="J90" s="124"/>
      <c r="K90" s="28"/>
      <c r="L90" s="129">
        <f t="shared" si="24"/>
        <v>0</v>
      </c>
      <c r="M90" s="129">
        <f t="shared" si="25"/>
        <v>0</v>
      </c>
      <c r="N90" s="133">
        <f t="shared" si="26"/>
        <v>0</v>
      </c>
      <c r="O90" s="129">
        <f t="shared" si="27"/>
        <v>0</v>
      </c>
      <c r="P90" s="129">
        <f t="shared" si="28"/>
        <v>0</v>
      </c>
      <c r="Q90" s="129">
        <f t="shared" si="29"/>
        <v>0</v>
      </c>
      <c r="R90" s="124"/>
      <c r="S90" s="153"/>
      <c r="T90" s="159">
        <v>46</v>
      </c>
      <c r="U90" s="165" t="str">
        <f t="shared" si="1"/>
        <v/>
      </c>
      <c r="V90" s="82" t="str">
        <f>IF(D93="","",COUNTIF($U$44:U90,U90))</f>
        <v/>
      </c>
      <c r="W90" s="82" t="str">
        <f t="shared" si="2"/>
        <v/>
      </c>
      <c r="X90" s="82" t="str">
        <f t="shared" si="3"/>
        <v/>
      </c>
      <c r="AB90" s="82" t="str">
        <f t="shared" si="4"/>
        <v/>
      </c>
      <c r="AC90" s="82" t="str">
        <f>IF(AD90="","",COUNTIF($AD$44:AD90,AD90))</f>
        <v/>
      </c>
      <c r="AD90" s="82" t="str">
        <f>IF(AE90="","",IF(COUNTIF($AE$44:AE90,AE90)&gt;1,"",AH90))</f>
        <v/>
      </c>
      <c r="AE90" s="82" t="str">
        <f t="shared" si="5"/>
        <v/>
      </c>
      <c r="AF90" s="187" t="str">
        <f t="shared" si="6"/>
        <v/>
      </c>
      <c r="AG90" s="82" t="str">
        <f t="shared" si="7"/>
        <v/>
      </c>
      <c r="AH90" s="82" t="str">
        <f t="shared" si="8"/>
        <v/>
      </c>
      <c r="AI90" s="82" t="str">
        <f t="shared" si="9"/>
        <v/>
      </c>
      <c r="AJ90" s="82" t="str">
        <f t="shared" si="10"/>
        <v/>
      </c>
      <c r="AK90" s="82" t="str">
        <f t="shared" si="11"/>
        <v/>
      </c>
      <c r="AL90" s="82" t="str">
        <f t="shared" si="12"/>
        <v/>
      </c>
      <c r="AM90" s="82" t="str">
        <f t="shared" si="13"/>
        <v/>
      </c>
      <c r="AN90" s="216" t="str">
        <f t="shared" si="14"/>
        <v/>
      </c>
      <c r="AO90" s="216" t="str">
        <f t="shared" si="15"/>
        <v/>
      </c>
      <c r="AP90" s="216" t="str">
        <f t="shared" si="16"/>
        <v/>
      </c>
      <c r="AQ90" s="216" t="str">
        <f t="shared" si="17"/>
        <v/>
      </c>
      <c r="AR90" s="216" t="str">
        <f t="shared" si="18"/>
        <v/>
      </c>
      <c r="AS90" s="216" t="str">
        <f t="shared" si="19"/>
        <v/>
      </c>
      <c r="AT90" s="82" t="str">
        <f t="shared" si="20"/>
        <v/>
      </c>
      <c r="AU90" s="226" t="str">
        <f t="shared" si="21"/>
        <v/>
      </c>
    </row>
    <row r="91" spans="1:47" ht="22.5" customHeight="1">
      <c r="A91" s="28"/>
      <c r="B91" s="28"/>
      <c r="C91" s="48">
        <v>1</v>
      </c>
      <c r="D91" s="64" t="str">
        <f t="shared" si="22"/>
        <v/>
      </c>
      <c r="E91" s="28"/>
      <c r="F91" s="82" t="str">
        <f t="shared" si="23"/>
        <v/>
      </c>
      <c r="G91" s="28"/>
      <c r="H91" s="28"/>
      <c r="I91" s="28"/>
      <c r="J91" s="124"/>
      <c r="K91" s="28"/>
      <c r="L91" s="129">
        <f t="shared" si="24"/>
        <v>0</v>
      </c>
      <c r="M91" s="129">
        <f t="shared" si="25"/>
        <v>0</v>
      </c>
      <c r="N91" s="133">
        <f t="shared" si="26"/>
        <v>0</v>
      </c>
      <c r="O91" s="129">
        <f t="shared" si="27"/>
        <v>0</v>
      </c>
      <c r="P91" s="129">
        <f t="shared" si="28"/>
        <v>0</v>
      </c>
      <c r="Q91" s="129">
        <f t="shared" si="29"/>
        <v>0</v>
      </c>
      <c r="R91" s="124"/>
      <c r="S91" s="153"/>
      <c r="T91" s="159">
        <v>47</v>
      </c>
      <c r="U91" s="165" t="str">
        <f t="shared" si="1"/>
        <v/>
      </c>
      <c r="V91" s="82" t="str">
        <f>IF(D94="","",COUNTIF($U$44:U91,U91))</f>
        <v/>
      </c>
      <c r="W91" s="82" t="str">
        <f t="shared" si="2"/>
        <v/>
      </c>
      <c r="X91" s="82" t="str">
        <f t="shared" si="3"/>
        <v/>
      </c>
      <c r="AB91" s="82" t="str">
        <f t="shared" si="4"/>
        <v/>
      </c>
      <c r="AC91" s="82" t="str">
        <f>IF(AD91="","",COUNTIF($AD$44:AD91,AD91))</f>
        <v/>
      </c>
      <c r="AD91" s="82" t="str">
        <f>IF(AE91="","",IF(COUNTIF($AE$44:AE91,AE91)&gt;1,"",AH91))</f>
        <v/>
      </c>
      <c r="AE91" s="82" t="str">
        <f t="shared" si="5"/>
        <v/>
      </c>
      <c r="AF91" s="187" t="str">
        <f t="shared" si="6"/>
        <v/>
      </c>
      <c r="AG91" s="82" t="str">
        <f t="shared" si="7"/>
        <v/>
      </c>
      <c r="AH91" s="82" t="str">
        <f t="shared" si="8"/>
        <v/>
      </c>
      <c r="AI91" s="82" t="str">
        <f t="shared" si="9"/>
        <v/>
      </c>
      <c r="AJ91" s="82" t="str">
        <f t="shared" si="10"/>
        <v/>
      </c>
      <c r="AK91" s="82" t="str">
        <f t="shared" si="11"/>
        <v/>
      </c>
      <c r="AL91" s="82" t="str">
        <f t="shared" si="12"/>
        <v/>
      </c>
      <c r="AM91" s="82" t="str">
        <f t="shared" si="13"/>
        <v/>
      </c>
      <c r="AN91" s="216" t="str">
        <f t="shared" si="14"/>
        <v/>
      </c>
      <c r="AO91" s="216" t="str">
        <f t="shared" si="15"/>
        <v/>
      </c>
      <c r="AP91" s="216" t="str">
        <f t="shared" si="16"/>
        <v/>
      </c>
      <c r="AQ91" s="216" t="str">
        <f t="shared" si="17"/>
        <v/>
      </c>
      <c r="AR91" s="216" t="str">
        <f t="shared" si="18"/>
        <v/>
      </c>
      <c r="AS91" s="216" t="str">
        <f t="shared" si="19"/>
        <v/>
      </c>
      <c r="AT91" s="82" t="str">
        <f t="shared" si="20"/>
        <v/>
      </c>
      <c r="AU91" s="226" t="str">
        <f t="shared" si="21"/>
        <v/>
      </c>
    </row>
    <row r="92" spans="1:47" ht="22.5" customHeight="1">
      <c r="A92" s="28"/>
      <c r="B92" s="28"/>
      <c r="C92" s="48">
        <v>1</v>
      </c>
      <c r="D92" s="64" t="str">
        <f t="shared" si="22"/>
        <v/>
      </c>
      <c r="E92" s="28"/>
      <c r="F92" s="82" t="str">
        <f t="shared" si="23"/>
        <v/>
      </c>
      <c r="G92" s="28"/>
      <c r="H92" s="28"/>
      <c r="I92" s="28"/>
      <c r="J92" s="124"/>
      <c r="K92" s="28"/>
      <c r="L92" s="129">
        <f t="shared" si="24"/>
        <v>0</v>
      </c>
      <c r="M92" s="129">
        <f t="shared" si="25"/>
        <v>0</v>
      </c>
      <c r="N92" s="133">
        <f t="shared" si="26"/>
        <v>0</v>
      </c>
      <c r="O92" s="129">
        <f t="shared" si="27"/>
        <v>0</v>
      </c>
      <c r="P92" s="129">
        <f t="shared" si="28"/>
        <v>0</v>
      </c>
      <c r="Q92" s="129">
        <f t="shared" si="29"/>
        <v>0</v>
      </c>
      <c r="R92" s="124"/>
      <c r="S92" s="153"/>
      <c r="T92" s="159">
        <v>48</v>
      </c>
      <c r="U92" s="165" t="str">
        <f t="shared" si="1"/>
        <v/>
      </c>
      <c r="V92" s="82" t="str">
        <f>IF(D95="","",COUNTIF($U$44:U92,U92))</f>
        <v/>
      </c>
      <c r="W92" s="82" t="str">
        <f t="shared" si="2"/>
        <v/>
      </c>
      <c r="X92" s="82" t="str">
        <f t="shared" si="3"/>
        <v/>
      </c>
      <c r="AB92" s="82" t="str">
        <f t="shared" si="4"/>
        <v/>
      </c>
      <c r="AC92" s="82" t="str">
        <f>IF(AD92="","",COUNTIF($AD$44:AD92,AD92))</f>
        <v/>
      </c>
      <c r="AD92" s="82" t="str">
        <f>IF(AE92="","",IF(COUNTIF($AE$44:AE92,AE92)&gt;1,"",AH92))</f>
        <v/>
      </c>
      <c r="AE92" s="82" t="str">
        <f t="shared" si="5"/>
        <v/>
      </c>
      <c r="AF92" s="187" t="str">
        <f t="shared" si="6"/>
        <v/>
      </c>
      <c r="AG92" s="82" t="str">
        <f t="shared" si="7"/>
        <v/>
      </c>
      <c r="AH92" s="82" t="str">
        <f t="shared" si="8"/>
        <v/>
      </c>
      <c r="AI92" s="82" t="str">
        <f t="shared" si="9"/>
        <v/>
      </c>
      <c r="AJ92" s="82" t="str">
        <f t="shared" si="10"/>
        <v/>
      </c>
      <c r="AK92" s="82" t="str">
        <f t="shared" si="11"/>
        <v/>
      </c>
      <c r="AL92" s="82" t="str">
        <f t="shared" si="12"/>
        <v/>
      </c>
      <c r="AM92" s="82" t="str">
        <f t="shared" si="13"/>
        <v/>
      </c>
      <c r="AN92" s="216" t="str">
        <f t="shared" si="14"/>
        <v/>
      </c>
      <c r="AO92" s="216" t="str">
        <f t="shared" si="15"/>
        <v/>
      </c>
      <c r="AP92" s="216" t="str">
        <f t="shared" si="16"/>
        <v/>
      </c>
      <c r="AQ92" s="216" t="str">
        <f t="shared" si="17"/>
        <v/>
      </c>
      <c r="AR92" s="216" t="str">
        <f t="shared" si="18"/>
        <v/>
      </c>
      <c r="AS92" s="216" t="str">
        <f t="shared" si="19"/>
        <v/>
      </c>
      <c r="AT92" s="82" t="str">
        <f t="shared" si="20"/>
        <v/>
      </c>
      <c r="AU92" s="226" t="str">
        <f t="shared" si="21"/>
        <v/>
      </c>
    </row>
    <row r="93" spans="1:47" ht="22.5" customHeight="1">
      <c r="A93" s="28"/>
      <c r="B93" s="28"/>
      <c r="C93" s="48">
        <v>1</v>
      </c>
      <c r="D93" s="64" t="str">
        <f t="shared" si="22"/>
        <v/>
      </c>
      <c r="E93" s="28"/>
      <c r="F93" s="82" t="str">
        <f t="shared" si="23"/>
        <v/>
      </c>
      <c r="G93" s="28"/>
      <c r="H93" s="28"/>
      <c r="I93" s="28"/>
      <c r="J93" s="124"/>
      <c r="K93" s="28"/>
      <c r="L93" s="129">
        <f t="shared" si="24"/>
        <v>0</v>
      </c>
      <c r="M93" s="129">
        <f t="shared" si="25"/>
        <v>0</v>
      </c>
      <c r="N93" s="133">
        <f t="shared" si="26"/>
        <v>0</v>
      </c>
      <c r="O93" s="129">
        <f t="shared" si="27"/>
        <v>0</v>
      </c>
      <c r="P93" s="129">
        <f t="shared" si="28"/>
        <v>0</v>
      </c>
      <c r="Q93" s="129">
        <f t="shared" si="29"/>
        <v>0</v>
      </c>
      <c r="R93" s="124"/>
      <c r="S93" s="153"/>
      <c r="T93" s="159">
        <v>49</v>
      </c>
      <c r="U93" s="165" t="str">
        <f t="shared" si="1"/>
        <v/>
      </c>
      <c r="V93" s="82" t="str">
        <f>IF(D96="","",COUNTIF($U$44:U93,U93))</f>
        <v/>
      </c>
      <c r="W93" s="82" t="str">
        <f t="shared" si="2"/>
        <v/>
      </c>
      <c r="X93" s="82" t="str">
        <f t="shared" si="3"/>
        <v/>
      </c>
      <c r="AB93" s="82" t="str">
        <f t="shared" si="4"/>
        <v/>
      </c>
      <c r="AC93" s="82" t="str">
        <f>IF(AD93="","",COUNTIF($AD$44:AD93,AD93))</f>
        <v/>
      </c>
      <c r="AD93" s="82" t="str">
        <f>IF(AE93="","",IF(COUNTIF($AE$44:AE93,AE93)&gt;1,"",AH93))</f>
        <v/>
      </c>
      <c r="AE93" s="82" t="str">
        <f t="shared" si="5"/>
        <v/>
      </c>
      <c r="AF93" s="187" t="str">
        <f t="shared" si="6"/>
        <v/>
      </c>
      <c r="AG93" s="82" t="str">
        <f t="shared" si="7"/>
        <v/>
      </c>
      <c r="AH93" s="82" t="str">
        <f t="shared" si="8"/>
        <v/>
      </c>
      <c r="AI93" s="82" t="str">
        <f t="shared" si="9"/>
        <v/>
      </c>
      <c r="AJ93" s="82" t="str">
        <f t="shared" si="10"/>
        <v/>
      </c>
      <c r="AK93" s="82" t="str">
        <f t="shared" si="11"/>
        <v/>
      </c>
      <c r="AL93" s="82" t="str">
        <f t="shared" si="12"/>
        <v/>
      </c>
      <c r="AM93" s="82" t="str">
        <f t="shared" si="13"/>
        <v/>
      </c>
      <c r="AN93" s="216" t="str">
        <f t="shared" si="14"/>
        <v/>
      </c>
      <c r="AO93" s="216" t="str">
        <f t="shared" si="15"/>
        <v/>
      </c>
      <c r="AP93" s="216" t="str">
        <f t="shared" si="16"/>
        <v/>
      </c>
      <c r="AQ93" s="216" t="str">
        <f t="shared" si="17"/>
        <v/>
      </c>
      <c r="AR93" s="216" t="str">
        <f t="shared" si="18"/>
        <v/>
      </c>
      <c r="AS93" s="216" t="str">
        <f t="shared" si="19"/>
        <v/>
      </c>
      <c r="AT93" s="82" t="str">
        <f t="shared" si="20"/>
        <v/>
      </c>
      <c r="AU93" s="226" t="str">
        <f t="shared" si="21"/>
        <v/>
      </c>
    </row>
    <row r="94" spans="1:47" ht="22.5" customHeight="1">
      <c r="A94" s="28"/>
      <c r="B94" s="28"/>
      <c r="C94" s="48">
        <v>1</v>
      </c>
      <c r="D94" s="64" t="str">
        <f t="shared" si="22"/>
        <v/>
      </c>
      <c r="E94" s="28"/>
      <c r="F94" s="82" t="str">
        <f t="shared" si="23"/>
        <v/>
      </c>
      <c r="G94" s="28"/>
      <c r="H94" s="28"/>
      <c r="I94" s="28"/>
      <c r="J94" s="124"/>
      <c r="K94" s="28"/>
      <c r="L94" s="129">
        <f t="shared" si="24"/>
        <v>0</v>
      </c>
      <c r="M94" s="129">
        <f t="shared" si="25"/>
        <v>0</v>
      </c>
      <c r="N94" s="133">
        <f t="shared" si="26"/>
        <v>0</v>
      </c>
      <c r="O94" s="129">
        <f t="shared" si="27"/>
        <v>0</v>
      </c>
      <c r="P94" s="129">
        <f t="shared" si="28"/>
        <v>0</v>
      </c>
      <c r="Q94" s="129">
        <f t="shared" si="29"/>
        <v>0</v>
      </c>
      <c r="R94" s="124"/>
      <c r="S94" s="153"/>
      <c r="T94" s="159">
        <v>50</v>
      </c>
      <c r="U94" s="165" t="str">
        <f t="shared" si="1"/>
        <v/>
      </c>
      <c r="V94" s="82" t="str">
        <f>IF(D97="","",COUNTIF($U$44:U94,U94))</f>
        <v/>
      </c>
      <c r="W94" s="82" t="str">
        <f t="shared" si="2"/>
        <v/>
      </c>
      <c r="X94" s="82" t="str">
        <f t="shared" si="3"/>
        <v/>
      </c>
      <c r="AB94" s="82" t="str">
        <f t="shared" si="4"/>
        <v/>
      </c>
      <c r="AC94" s="82" t="str">
        <f>IF(AD94="","",COUNTIF($AD$44:AD94,AD94))</f>
        <v/>
      </c>
      <c r="AD94" s="82" t="str">
        <f>IF(AE94="","",IF(COUNTIF($AE$44:AE94,AE94)&gt;1,"",AH94))</f>
        <v/>
      </c>
      <c r="AE94" s="82" t="str">
        <f t="shared" si="5"/>
        <v/>
      </c>
      <c r="AF94" s="187" t="str">
        <f t="shared" si="6"/>
        <v/>
      </c>
      <c r="AG94" s="82" t="str">
        <f t="shared" si="7"/>
        <v/>
      </c>
      <c r="AH94" s="82" t="str">
        <f t="shared" si="8"/>
        <v/>
      </c>
      <c r="AI94" s="82" t="str">
        <f t="shared" si="9"/>
        <v/>
      </c>
      <c r="AJ94" s="82" t="str">
        <f t="shared" si="10"/>
        <v/>
      </c>
      <c r="AK94" s="82" t="str">
        <f t="shared" si="11"/>
        <v/>
      </c>
      <c r="AL94" s="82" t="str">
        <f t="shared" si="12"/>
        <v/>
      </c>
      <c r="AM94" s="82" t="str">
        <f t="shared" si="13"/>
        <v/>
      </c>
      <c r="AN94" s="216" t="str">
        <f t="shared" si="14"/>
        <v/>
      </c>
      <c r="AO94" s="216" t="str">
        <f t="shared" si="15"/>
        <v/>
      </c>
      <c r="AP94" s="216" t="str">
        <f t="shared" si="16"/>
        <v/>
      </c>
      <c r="AQ94" s="216" t="str">
        <f t="shared" si="17"/>
        <v/>
      </c>
      <c r="AR94" s="216" t="str">
        <f t="shared" si="18"/>
        <v/>
      </c>
      <c r="AS94" s="216" t="str">
        <f t="shared" si="19"/>
        <v/>
      </c>
      <c r="AT94" s="82" t="str">
        <f t="shared" si="20"/>
        <v/>
      </c>
      <c r="AU94" s="226" t="str">
        <f t="shared" si="21"/>
        <v/>
      </c>
    </row>
    <row r="95" spans="1:47" ht="22.5" customHeight="1">
      <c r="A95" s="28"/>
      <c r="B95" s="28"/>
      <c r="C95" s="48">
        <v>1</v>
      </c>
      <c r="D95" s="64" t="str">
        <f t="shared" si="22"/>
        <v/>
      </c>
      <c r="E95" s="28"/>
      <c r="F95" s="82" t="str">
        <f t="shared" si="23"/>
        <v/>
      </c>
      <c r="G95" s="28"/>
      <c r="H95" s="28"/>
      <c r="I95" s="28"/>
      <c r="J95" s="124"/>
      <c r="K95" s="28"/>
      <c r="L95" s="129">
        <f t="shared" si="24"/>
        <v>0</v>
      </c>
      <c r="M95" s="129">
        <f t="shared" si="25"/>
        <v>0</v>
      </c>
      <c r="N95" s="133">
        <f t="shared" si="26"/>
        <v>0</v>
      </c>
      <c r="O95" s="129">
        <f t="shared" si="27"/>
        <v>0</v>
      </c>
      <c r="P95" s="129">
        <f t="shared" si="28"/>
        <v>0</v>
      </c>
      <c r="Q95" s="129">
        <f t="shared" si="29"/>
        <v>0</v>
      </c>
      <c r="R95" s="124"/>
      <c r="S95" s="153"/>
      <c r="T95" s="159">
        <v>51</v>
      </c>
      <c r="U95" s="165" t="str">
        <f t="shared" si="1"/>
        <v/>
      </c>
      <c r="V95" s="82" t="str">
        <f>IF(D98="","",COUNTIF($U$44:U95,U95))</f>
        <v/>
      </c>
      <c r="W95" s="82" t="str">
        <f t="shared" si="2"/>
        <v/>
      </c>
      <c r="X95" s="82" t="str">
        <f t="shared" si="3"/>
        <v/>
      </c>
      <c r="AB95" s="82" t="str">
        <f t="shared" si="4"/>
        <v/>
      </c>
      <c r="AC95" s="82" t="str">
        <f>IF(AD95="","",COUNTIF($AD$44:AD95,AD95))</f>
        <v/>
      </c>
      <c r="AD95" s="82" t="str">
        <f>IF(AE95="","",IF(COUNTIF($AE$44:AE95,AE95)&gt;1,"",AH95))</f>
        <v/>
      </c>
      <c r="AE95" s="82" t="str">
        <f t="shared" si="5"/>
        <v/>
      </c>
      <c r="AF95" s="187" t="str">
        <f t="shared" si="6"/>
        <v/>
      </c>
      <c r="AG95" s="82" t="str">
        <f t="shared" si="7"/>
        <v/>
      </c>
      <c r="AH95" s="82" t="str">
        <f t="shared" si="8"/>
        <v/>
      </c>
      <c r="AI95" s="82" t="str">
        <f t="shared" si="9"/>
        <v/>
      </c>
      <c r="AJ95" s="82" t="str">
        <f t="shared" si="10"/>
        <v/>
      </c>
      <c r="AK95" s="82" t="str">
        <f t="shared" si="11"/>
        <v/>
      </c>
      <c r="AL95" s="82" t="str">
        <f t="shared" si="12"/>
        <v/>
      </c>
      <c r="AM95" s="82" t="str">
        <f t="shared" si="13"/>
        <v/>
      </c>
      <c r="AN95" s="216" t="str">
        <f t="shared" si="14"/>
        <v/>
      </c>
      <c r="AO95" s="216" t="str">
        <f t="shared" si="15"/>
        <v/>
      </c>
      <c r="AP95" s="216" t="str">
        <f t="shared" si="16"/>
        <v/>
      </c>
      <c r="AQ95" s="216" t="str">
        <f t="shared" si="17"/>
        <v/>
      </c>
      <c r="AR95" s="216" t="str">
        <f t="shared" si="18"/>
        <v/>
      </c>
      <c r="AS95" s="216" t="str">
        <f t="shared" si="19"/>
        <v/>
      </c>
      <c r="AT95" s="82" t="str">
        <f t="shared" si="20"/>
        <v/>
      </c>
      <c r="AU95" s="226" t="str">
        <f t="shared" si="21"/>
        <v/>
      </c>
    </row>
    <row r="96" spans="1:47" ht="22.5" customHeight="1">
      <c r="A96" s="28"/>
      <c r="B96" s="28"/>
      <c r="C96" s="48">
        <v>1</v>
      </c>
      <c r="D96" s="64" t="str">
        <f t="shared" si="22"/>
        <v/>
      </c>
      <c r="E96" s="28"/>
      <c r="F96" s="82" t="str">
        <f t="shared" si="23"/>
        <v/>
      </c>
      <c r="G96" s="28"/>
      <c r="H96" s="28"/>
      <c r="I96" s="28"/>
      <c r="J96" s="124"/>
      <c r="K96" s="28"/>
      <c r="L96" s="129">
        <f t="shared" si="24"/>
        <v>0</v>
      </c>
      <c r="M96" s="129">
        <f t="shared" si="25"/>
        <v>0</v>
      </c>
      <c r="N96" s="133">
        <f t="shared" si="26"/>
        <v>0</v>
      </c>
      <c r="O96" s="129">
        <f t="shared" si="27"/>
        <v>0</v>
      </c>
      <c r="P96" s="129">
        <f t="shared" si="28"/>
        <v>0</v>
      </c>
      <c r="Q96" s="129">
        <f t="shared" si="29"/>
        <v>0</v>
      </c>
      <c r="R96" s="124"/>
      <c r="S96" s="153"/>
      <c r="T96" s="159">
        <v>52</v>
      </c>
      <c r="U96" s="165" t="str">
        <f t="shared" si="1"/>
        <v/>
      </c>
      <c r="V96" s="82" t="str">
        <f>IF(D99="","",COUNTIF($U$44:U96,U96))</f>
        <v/>
      </c>
      <c r="W96" s="82" t="str">
        <f t="shared" si="2"/>
        <v/>
      </c>
      <c r="X96" s="82" t="str">
        <f t="shared" si="3"/>
        <v/>
      </c>
      <c r="AB96" s="82" t="str">
        <f t="shared" si="4"/>
        <v/>
      </c>
      <c r="AC96" s="82" t="str">
        <f>IF(AD96="","",COUNTIF($AD$44:AD96,AD96))</f>
        <v/>
      </c>
      <c r="AD96" s="82" t="str">
        <f>IF(AE96="","",IF(COUNTIF($AE$44:AE96,AE96)&gt;1,"",AH96))</f>
        <v/>
      </c>
      <c r="AE96" s="82" t="str">
        <f t="shared" si="5"/>
        <v/>
      </c>
      <c r="AF96" s="187" t="str">
        <f t="shared" si="6"/>
        <v/>
      </c>
      <c r="AG96" s="82" t="str">
        <f t="shared" si="7"/>
        <v/>
      </c>
      <c r="AH96" s="82" t="str">
        <f t="shared" si="8"/>
        <v/>
      </c>
      <c r="AI96" s="82" t="str">
        <f t="shared" si="9"/>
        <v/>
      </c>
      <c r="AJ96" s="82" t="str">
        <f t="shared" si="10"/>
        <v/>
      </c>
      <c r="AK96" s="82" t="str">
        <f t="shared" si="11"/>
        <v/>
      </c>
      <c r="AL96" s="82" t="str">
        <f t="shared" si="12"/>
        <v/>
      </c>
      <c r="AM96" s="82" t="str">
        <f t="shared" si="13"/>
        <v/>
      </c>
      <c r="AN96" s="216" t="str">
        <f t="shared" si="14"/>
        <v/>
      </c>
      <c r="AO96" s="216" t="str">
        <f t="shared" si="15"/>
        <v/>
      </c>
      <c r="AP96" s="216" t="str">
        <f t="shared" si="16"/>
        <v/>
      </c>
      <c r="AQ96" s="216" t="str">
        <f t="shared" si="17"/>
        <v/>
      </c>
      <c r="AR96" s="216" t="str">
        <f t="shared" si="18"/>
        <v/>
      </c>
      <c r="AS96" s="216" t="str">
        <f t="shared" si="19"/>
        <v/>
      </c>
      <c r="AT96" s="82" t="str">
        <f t="shared" si="20"/>
        <v/>
      </c>
      <c r="AU96" s="226" t="str">
        <f t="shared" si="21"/>
        <v/>
      </c>
    </row>
    <row r="97" spans="1:47" ht="22.5" customHeight="1">
      <c r="A97" s="28"/>
      <c r="B97" s="28"/>
      <c r="C97" s="48">
        <v>1</v>
      </c>
      <c r="D97" s="64" t="str">
        <f t="shared" si="22"/>
        <v/>
      </c>
      <c r="E97" s="28"/>
      <c r="F97" s="82" t="str">
        <f t="shared" si="23"/>
        <v/>
      </c>
      <c r="G97" s="28"/>
      <c r="H97" s="28"/>
      <c r="I97" s="28"/>
      <c r="J97" s="124"/>
      <c r="K97" s="28"/>
      <c r="L97" s="129">
        <f t="shared" si="24"/>
        <v>0</v>
      </c>
      <c r="M97" s="129">
        <f t="shared" si="25"/>
        <v>0</v>
      </c>
      <c r="N97" s="133">
        <f t="shared" si="26"/>
        <v>0</v>
      </c>
      <c r="O97" s="129">
        <f t="shared" si="27"/>
        <v>0</v>
      </c>
      <c r="P97" s="129">
        <f t="shared" si="28"/>
        <v>0</v>
      </c>
      <c r="Q97" s="129">
        <f t="shared" si="29"/>
        <v>0</v>
      </c>
      <c r="R97" s="124"/>
      <c r="S97" s="153"/>
      <c r="T97" s="159">
        <v>53</v>
      </c>
      <c r="U97" s="165" t="str">
        <f t="shared" si="1"/>
        <v/>
      </c>
      <c r="V97" s="82" t="str">
        <f>IF(D100="","",COUNTIF($U$44:U97,U97))</f>
        <v/>
      </c>
      <c r="W97" s="82" t="str">
        <f t="shared" si="2"/>
        <v/>
      </c>
      <c r="X97" s="82" t="str">
        <f t="shared" si="3"/>
        <v/>
      </c>
      <c r="AB97" s="82" t="str">
        <f t="shared" si="4"/>
        <v/>
      </c>
      <c r="AC97" s="82" t="str">
        <f>IF(AD97="","",COUNTIF($AD$44:AD97,AD97))</f>
        <v/>
      </c>
      <c r="AD97" s="82" t="str">
        <f>IF(AE97="","",IF(COUNTIF($AE$44:AE97,AE97)&gt;1,"",AH97))</f>
        <v/>
      </c>
      <c r="AE97" s="82" t="str">
        <f t="shared" si="5"/>
        <v/>
      </c>
      <c r="AF97" s="187" t="str">
        <f t="shared" si="6"/>
        <v/>
      </c>
      <c r="AG97" s="82" t="str">
        <f t="shared" si="7"/>
        <v/>
      </c>
      <c r="AH97" s="82" t="str">
        <f t="shared" si="8"/>
        <v/>
      </c>
      <c r="AI97" s="82" t="str">
        <f t="shared" si="9"/>
        <v/>
      </c>
      <c r="AJ97" s="82" t="str">
        <f t="shared" si="10"/>
        <v/>
      </c>
      <c r="AK97" s="82" t="str">
        <f t="shared" si="11"/>
        <v/>
      </c>
      <c r="AL97" s="82" t="str">
        <f t="shared" si="12"/>
        <v/>
      </c>
      <c r="AM97" s="82" t="str">
        <f t="shared" si="13"/>
        <v/>
      </c>
      <c r="AN97" s="216" t="str">
        <f t="shared" si="14"/>
        <v/>
      </c>
      <c r="AO97" s="216" t="str">
        <f t="shared" si="15"/>
        <v/>
      </c>
      <c r="AP97" s="216" t="str">
        <f t="shared" si="16"/>
        <v/>
      </c>
      <c r="AQ97" s="216" t="str">
        <f t="shared" si="17"/>
        <v/>
      </c>
      <c r="AR97" s="216" t="str">
        <f t="shared" si="18"/>
        <v/>
      </c>
      <c r="AS97" s="216" t="str">
        <f t="shared" si="19"/>
        <v/>
      </c>
      <c r="AT97" s="82" t="str">
        <f t="shared" si="20"/>
        <v/>
      </c>
      <c r="AU97" s="226" t="str">
        <f t="shared" si="21"/>
        <v/>
      </c>
    </row>
    <row r="98" spans="1:47" ht="22.5" customHeight="1">
      <c r="A98" s="28"/>
      <c r="B98" s="28"/>
      <c r="C98" s="48">
        <v>1</v>
      </c>
      <c r="D98" s="64" t="str">
        <f t="shared" si="22"/>
        <v/>
      </c>
      <c r="E98" s="28"/>
      <c r="F98" s="82" t="str">
        <f t="shared" si="23"/>
        <v/>
      </c>
      <c r="G98" s="28"/>
      <c r="H98" s="28"/>
      <c r="I98" s="28"/>
      <c r="J98" s="124"/>
      <c r="K98" s="28"/>
      <c r="L98" s="129">
        <f t="shared" si="24"/>
        <v>0</v>
      </c>
      <c r="M98" s="129">
        <f t="shared" si="25"/>
        <v>0</v>
      </c>
      <c r="N98" s="133">
        <f t="shared" si="26"/>
        <v>0</v>
      </c>
      <c r="O98" s="129">
        <f t="shared" si="27"/>
        <v>0</v>
      </c>
      <c r="P98" s="129">
        <f t="shared" si="28"/>
        <v>0</v>
      </c>
      <c r="Q98" s="129">
        <f t="shared" si="29"/>
        <v>0</v>
      </c>
      <c r="R98" s="124"/>
      <c r="S98" s="153"/>
      <c r="T98" s="159">
        <v>54</v>
      </c>
      <c r="U98" s="165" t="str">
        <f t="shared" si="1"/>
        <v/>
      </c>
      <c r="V98" s="82" t="str">
        <f>IF(D101="","",COUNTIF($U$44:U98,U98))</f>
        <v/>
      </c>
      <c r="W98" s="82" t="str">
        <f t="shared" si="2"/>
        <v/>
      </c>
      <c r="X98" s="82" t="str">
        <f t="shared" si="3"/>
        <v/>
      </c>
      <c r="AB98" s="82" t="str">
        <f t="shared" si="4"/>
        <v/>
      </c>
      <c r="AC98" s="82" t="str">
        <f>IF(AD98="","",COUNTIF($AD$44:AD98,AD98))</f>
        <v/>
      </c>
      <c r="AD98" s="82" t="str">
        <f>IF(AE98="","",IF(COUNTIF($AE$44:AE98,AE98)&gt;1,"",AH98))</f>
        <v/>
      </c>
      <c r="AE98" s="82" t="str">
        <f t="shared" si="5"/>
        <v/>
      </c>
      <c r="AF98" s="187" t="str">
        <f t="shared" si="6"/>
        <v/>
      </c>
      <c r="AG98" s="82" t="str">
        <f t="shared" si="7"/>
        <v/>
      </c>
      <c r="AH98" s="82" t="str">
        <f t="shared" si="8"/>
        <v/>
      </c>
      <c r="AI98" s="82" t="str">
        <f t="shared" si="9"/>
        <v/>
      </c>
      <c r="AJ98" s="82" t="str">
        <f t="shared" si="10"/>
        <v/>
      </c>
      <c r="AK98" s="82" t="str">
        <f t="shared" si="11"/>
        <v/>
      </c>
      <c r="AL98" s="82" t="str">
        <f t="shared" si="12"/>
        <v/>
      </c>
      <c r="AM98" s="82" t="str">
        <f t="shared" si="13"/>
        <v/>
      </c>
      <c r="AN98" s="216" t="str">
        <f t="shared" si="14"/>
        <v/>
      </c>
      <c r="AO98" s="216" t="str">
        <f t="shared" si="15"/>
        <v/>
      </c>
      <c r="AP98" s="216" t="str">
        <f t="shared" si="16"/>
        <v/>
      </c>
      <c r="AQ98" s="216" t="str">
        <f t="shared" si="17"/>
        <v/>
      </c>
      <c r="AR98" s="216" t="str">
        <f t="shared" si="18"/>
        <v/>
      </c>
      <c r="AS98" s="216" t="str">
        <f t="shared" si="19"/>
        <v/>
      </c>
      <c r="AT98" s="82" t="str">
        <f t="shared" si="20"/>
        <v/>
      </c>
      <c r="AU98" s="226" t="str">
        <f t="shared" si="21"/>
        <v/>
      </c>
    </row>
    <row r="99" spans="1:47" ht="22.5" customHeight="1">
      <c r="A99" s="28"/>
      <c r="B99" s="28"/>
      <c r="C99" s="48">
        <v>1</v>
      </c>
      <c r="D99" s="64" t="str">
        <f t="shared" si="22"/>
        <v/>
      </c>
      <c r="E99" s="28"/>
      <c r="F99" s="82" t="str">
        <f t="shared" si="23"/>
        <v/>
      </c>
      <c r="G99" s="28"/>
      <c r="H99" s="28"/>
      <c r="I99" s="28"/>
      <c r="J99" s="124"/>
      <c r="K99" s="28"/>
      <c r="L99" s="129">
        <f t="shared" si="24"/>
        <v>0</v>
      </c>
      <c r="M99" s="129">
        <f t="shared" si="25"/>
        <v>0</v>
      </c>
      <c r="N99" s="133">
        <f t="shared" si="26"/>
        <v>0</v>
      </c>
      <c r="O99" s="129">
        <f t="shared" si="27"/>
        <v>0</v>
      </c>
      <c r="P99" s="129">
        <f t="shared" si="28"/>
        <v>0</v>
      </c>
      <c r="Q99" s="129">
        <f t="shared" si="29"/>
        <v>0</v>
      </c>
      <c r="R99" s="124"/>
      <c r="S99" s="153"/>
      <c r="T99" s="159">
        <v>55</v>
      </c>
      <c r="U99" s="165" t="str">
        <f t="shared" si="1"/>
        <v/>
      </c>
      <c r="V99" s="82" t="str">
        <f>IF(D102="","",COUNTIF($U$44:U99,U99))</f>
        <v/>
      </c>
      <c r="W99" s="82" t="str">
        <f t="shared" si="2"/>
        <v/>
      </c>
      <c r="X99" s="82" t="str">
        <f t="shared" si="3"/>
        <v/>
      </c>
      <c r="AB99" s="82" t="str">
        <f t="shared" si="4"/>
        <v/>
      </c>
      <c r="AC99" s="82" t="str">
        <f>IF(AD99="","",COUNTIF($AD$44:AD99,AD99))</f>
        <v/>
      </c>
      <c r="AD99" s="82" t="str">
        <f>IF(AE99="","",IF(COUNTIF($AE$44:AE99,AE99)&gt;1,"",AH99))</f>
        <v/>
      </c>
      <c r="AE99" s="82" t="str">
        <f t="shared" si="5"/>
        <v/>
      </c>
      <c r="AF99" s="187" t="str">
        <f t="shared" si="6"/>
        <v/>
      </c>
      <c r="AG99" s="82" t="str">
        <f t="shared" si="7"/>
        <v/>
      </c>
      <c r="AH99" s="82" t="str">
        <f t="shared" si="8"/>
        <v/>
      </c>
      <c r="AI99" s="82" t="str">
        <f t="shared" si="9"/>
        <v/>
      </c>
      <c r="AJ99" s="82" t="str">
        <f t="shared" si="10"/>
        <v/>
      </c>
      <c r="AK99" s="82" t="str">
        <f t="shared" si="11"/>
        <v/>
      </c>
      <c r="AL99" s="82" t="str">
        <f t="shared" si="12"/>
        <v/>
      </c>
      <c r="AM99" s="82" t="str">
        <f t="shared" si="13"/>
        <v/>
      </c>
      <c r="AN99" s="216" t="str">
        <f t="shared" si="14"/>
        <v/>
      </c>
      <c r="AO99" s="216" t="str">
        <f t="shared" si="15"/>
        <v/>
      </c>
      <c r="AP99" s="216" t="str">
        <f t="shared" si="16"/>
        <v/>
      </c>
      <c r="AQ99" s="216" t="str">
        <f t="shared" si="17"/>
        <v/>
      </c>
      <c r="AR99" s="216" t="str">
        <f t="shared" si="18"/>
        <v/>
      </c>
      <c r="AS99" s="216" t="str">
        <f t="shared" si="19"/>
        <v/>
      </c>
      <c r="AT99" s="82" t="str">
        <f t="shared" si="20"/>
        <v/>
      </c>
      <c r="AU99" s="226" t="str">
        <f t="shared" si="21"/>
        <v/>
      </c>
    </row>
    <row r="100" spans="1:47" ht="22.5" customHeight="1">
      <c r="A100" s="28"/>
      <c r="B100" s="28"/>
      <c r="C100" s="48">
        <v>1</v>
      </c>
      <c r="D100" s="64" t="str">
        <f t="shared" si="22"/>
        <v/>
      </c>
      <c r="E100" s="28"/>
      <c r="F100" s="82" t="str">
        <f t="shared" si="23"/>
        <v/>
      </c>
      <c r="G100" s="28"/>
      <c r="H100" s="28"/>
      <c r="I100" s="28"/>
      <c r="J100" s="124"/>
      <c r="K100" s="28"/>
      <c r="L100" s="129">
        <f t="shared" si="24"/>
        <v>0</v>
      </c>
      <c r="M100" s="129">
        <f t="shared" si="25"/>
        <v>0</v>
      </c>
      <c r="N100" s="133">
        <f t="shared" si="26"/>
        <v>0</v>
      </c>
      <c r="O100" s="129">
        <f t="shared" si="27"/>
        <v>0</v>
      </c>
      <c r="P100" s="129">
        <f t="shared" si="28"/>
        <v>0</v>
      </c>
      <c r="Q100" s="129">
        <f t="shared" si="29"/>
        <v>0</v>
      </c>
      <c r="R100" s="124"/>
      <c r="S100" s="153"/>
      <c r="T100" s="159">
        <v>56</v>
      </c>
      <c r="U100" s="165" t="str">
        <f t="shared" si="1"/>
        <v/>
      </c>
      <c r="V100" s="82" t="str">
        <f>IF(D103="","",COUNTIF($U$44:U100,U100))</f>
        <v/>
      </c>
      <c r="W100" s="82" t="str">
        <f t="shared" si="2"/>
        <v/>
      </c>
      <c r="X100" s="82" t="str">
        <f t="shared" si="3"/>
        <v/>
      </c>
      <c r="AB100" s="82" t="str">
        <f t="shared" si="4"/>
        <v/>
      </c>
      <c r="AC100" s="82" t="str">
        <f>IF(AD100="","",COUNTIF($AD$44:AD100,AD100))</f>
        <v/>
      </c>
      <c r="AD100" s="82" t="str">
        <f>IF(AE100="","",IF(COUNTIF($AE$44:AE100,AE100)&gt;1,"",AH100))</f>
        <v/>
      </c>
      <c r="AE100" s="82" t="str">
        <f t="shared" si="5"/>
        <v/>
      </c>
      <c r="AF100" s="187" t="str">
        <f t="shared" si="6"/>
        <v/>
      </c>
      <c r="AG100" s="82" t="str">
        <f t="shared" si="7"/>
        <v/>
      </c>
      <c r="AH100" s="82" t="str">
        <f t="shared" si="8"/>
        <v/>
      </c>
      <c r="AI100" s="82" t="str">
        <f t="shared" si="9"/>
        <v/>
      </c>
      <c r="AJ100" s="82" t="str">
        <f t="shared" si="10"/>
        <v/>
      </c>
      <c r="AK100" s="82" t="str">
        <f t="shared" si="11"/>
        <v/>
      </c>
      <c r="AL100" s="82" t="str">
        <f t="shared" si="12"/>
        <v/>
      </c>
      <c r="AM100" s="82" t="str">
        <f t="shared" si="13"/>
        <v/>
      </c>
      <c r="AN100" s="216" t="str">
        <f t="shared" si="14"/>
        <v/>
      </c>
      <c r="AO100" s="216" t="str">
        <f t="shared" si="15"/>
        <v/>
      </c>
      <c r="AP100" s="216" t="str">
        <f t="shared" si="16"/>
        <v/>
      </c>
      <c r="AQ100" s="216" t="str">
        <f t="shared" si="17"/>
        <v/>
      </c>
      <c r="AR100" s="216" t="str">
        <f t="shared" si="18"/>
        <v/>
      </c>
      <c r="AS100" s="216" t="str">
        <f t="shared" si="19"/>
        <v/>
      </c>
      <c r="AT100" s="82" t="str">
        <f t="shared" si="20"/>
        <v/>
      </c>
      <c r="AU100" s="226" t="str">
        <f t="shared" si="21"/>
        <v/>
      </c>
    </row>
    <row r="101" spans="1:47" ht="22.5" customHeight="1">
      <c r="A101" s="28"/>
      <c r="B101" s="28"/>
      <c r="C101" s="48">
        <v>1</v>
      </c>
      <c r="D101" s="64" t="str">
        <f t="shared" si="22"/>
        <v/>
      </c>
      <c r="E101" s="28"/>
      <c r="F101" s="82" t="str">
        <f t="shared" si="23"/>
        <v/>
      </c>
      <c r="G101" s="28"/>
      <c r="H101" s="28"/>
      <c r="I101" s="28"/>
      <c r="J101" s="124"/>
      <c r="K101" s="28"/>
      <c r="L101" s="129">
        <f t="shared" si="24"/>
        <v>0</v>
      </c>
      <c r="M101" s="129">
        <f t="shared" si="25"/>
        <v>0</v>
      </c>
      <c r="N101" s="133">
        <f t="shared" si="26"/>
        <v>0</v>
      </c>
      <c r="O101" s="129">
        <f t="shared" si="27"/>
        <v>0</v>
      </c>
      <c r="P101" s="129">
        <f t="shared" si="28"/>
        <v>0</v>
      </c>
      <c r="Q101" s="129">
        <f t="shared" si="29"/>
        <v>0</v>
      </c>
      <c r="R101" s="124"/>
      <c r="S101" s="153"/>
      <c r="T101" s="159">
        <v>57</v>
      </c>
      <c r="U101" s="165" t="str">
        <f t="shared" si="1"/>
        <v/>
      </c>
      <c r="V101" s="82" t="str">
        <f>IF(D104="","",COUNTIF($U$44:U101,U101))</f>
        <v/>
      </c>
      <c r="W101" s="82" t="str">
        <f t="shared" si="2"/>
        <v/>
      </c>
      <c r="X101" s="82" t="str">
        <f t="shared" si="3"/>
        <v/>
      </c>
      <c r="AB101" s="82" t="str">
        <f t="shared" si="4"/>
        <v/>
      </c>
      <c r="AC101" s="82" t="str">
        <f>IF(AD101="","",COUNTIF($AD$44:AD101,AD101))</f>
        <v/>
      </c>
      <c r="AD101" s="82" t="str">
        <f>IF(AE101="","",IF(COUNTIF($AE$44:AE101,AE101)&gt;1,"",AH101))</f>
        <v/>
      </c>
      <c r="AE101" s="82" t="str">
        <f t="shared" si="5"/>
        <v/>
      </c>
      <c r="AF101" s="187" t="str">
        <f t="shared" si="6"/>
        <v/>
      </c>
      <c r="AG101" s="82" t="str">
        <f t="shared" si="7"/>
        <v/>
      </c>
      <c r="AH101" s="82" t="str">
        <f t="shared" si="8"/>
        <v/>
      </c>
      <c r="AI101" s="82" t="str">
        <f t="shared" si="9"/>
        <v/>
      </c>
      <c r="AJ101" s="82" t="str">
        <f t="shared" si="10"/>
        <v/>
      </c>
      <c r="AK101" s="82" t="str">
        <f t="shared" si="11"/>
        <v/>
      </c>
      <c r="AL101" s="82" t="str">
        <f t="shared" si="12"/>
        <v/>
      </c>
      <c r="AM101" s="82" t="str">
        <f t="shared" si="13"/>
        <v/>
      </c>
      <c r="AN101" s="216" t="str">
        <f t="shared" si="14"/>
        <v/>
      </c>
      <c r="AO101" s="216" t="str">
        <f t="shared" si="15"/>
        <v/>
      </c>
      <c r="AP101" s="216" t="str">
        <f t="shared" si="16"/>
        <v/>
      </c>
      <c r="AQ101" s="216" t="str">
        <f t="shared" si="17"/>
        <v/>
      </c>
      <c r="AR101" s="216" t="str">
        <f t="shared" si="18"/>
        <v/>
      </c>
      <c r="AS101" s="216" t="str">
        <f t="shared" si="19"/>
        <v/>
      </c>
      <c r="AT101" s="82" t="str">
        <f t="shared" si="20"/>
        <v/>
      </c>
      <c r="AU101" s="226" t="str">
        <f t="shared" si="21"/>
        <v/>
      </c>
    </row>
    <row r="102" spans="1:47" ht="22.5" customHeight="1">
      <c r="A102" s="28"/>
      <c r="B102" s="28"/>
      <c r="C102" s="48">
        <v>1</v>
      </c>
      <c r="D102" s="64" t="str">
        <f t="shared" si="22"/>
        <v/>
      </c>
      <c r="E102" s="28"/>
      <c r="F102" s="82" t="str">
        <f t="shared" si="23"/>
        <v/>
      </c>
      <c r="G102" s="28"/>
      <c r="H102" s="28"/>
      <c r="I102" s="28"/>
      <c r="J102" s="124"/>
      <c r="K102" s="28"/>
      <c r="L102" s="129">
        <f t="shared" si="24"/>
        <v>0</v>
      </c>
      <c r="M102" s="129">
        <f t="shared" si="25"/>
        <v>0</v>
      </c>
      <c r="N102" s="133">
        <f t="shared" si="26"/>
        <v>0</v>
      </c>
      <c r="O102" s="129">
        <f t="shared" si="27"/>
        <v>0</v>
      </c>
      <c r="P102" s="129">
        <f t="shared" si="28"/>
        <v>0</v>
      </c>
      <c r="Q102" s="129">
        <f t="shared" si="29"/>
        <v>0</v>
      </c>
      <c r="R102" s="124"/>
      <c r="S102" s="153"/>
      <c r="T102" s="159">
        <v>58</v>
      </c>
      <c r="U102" s="165" t="str">
        <f t="shared" si="1"/>
        <v/>
      </c>
      <c r="V102" s="82" t="str">
        <f>IF(D105="","",COUNTIF($U$44:U102,U102))</f>
        <v/>
      </c>
      <c r="W102" s="82" t="str">
        <f t="shared" si="2"/>
        <v/>
      </c>
      <c r="X102" s="82" t="str">
        <f t="shared" si="3"/>
        <v/>
      </c>
      <c r="AB102" s="82" t="str">
        <f t="shared" si="4"/>
        <v/>
      </c>
      <c r="AC102" s="82" t="str">
        <f>IF(AD102="","",COUNTIF($AD$44:AD102,AD102))</f>
        <v/>
      </c>
      <c r="AD102" s="82" t="str">
        <f>IF(AE102="","",IF(COUNTIF($AE$44:AE102,AE102)&gt;1,"",AH102))</f>
        <v/>
      </c>
      <c r="AE102" s="82" t="str">
        <f t="shared" si="5"/>
        <v/>
      </c>
      <c r="AF102" s="187" t="str">
        <f t="shared" si="6"/>
        <v/>
      </c>
      <c r="AG102" s="82" t="str">
        <f t="shared" si="7"/>
        <v/>
      </c>
      <c r="AH102" s="82" t="str">
        <f t="shared" si="8"/>
        <v/>
      </c>
      <c r="AI102" s="82" t="str">
        <f t="shared" si="9"/>
        <v/>
      </c>
      <c r="AJ102" s="82" t="str">
        <f t="shared" si="10"/>
        <v/>
      </c>
      <c r="AK102" s="82" t="str">
        <f t="shared" si="11"/>
        <v/>
      </c>
      <c r="AL102" s="82" t="str">
        <f t="shared" si="12"/>
        <v/>
      </c>
      <c r="AM102" s="82" t="str">
        <f t="shared" si="13"/>
        <v/>
      </c>
      <c r="AN102" s="216" t="str">
        <f t="shared" si="14"/>
        <v/>
      </c>
      <c r="AO102" s="216" t="str">
        <f t="shared" si="15"/>
        <v/>
      </c>
      <c r="AP102" s="216" t="str">
        <f t="shared" si="16"/>
        <v/>
      </c>
      <c r="AQ102" s="216" t="str">
        <f t="shared" si="17"/>
        <v/>
      </c>
      <c r="AR102" s="216" t="str">
        <f t="shared" si="18"/>
        <v/>
      </c>
      <c r="AS102" s="216" t="str">
        <f t="shared" si="19"/>
        <v/>
      </c>
      <c r="AT102" s="82" t="str">
        <f t="shared" si="20"/>
        <v/>
      </c>
      <c r="AU102" s="226" t="str">
        <f t="shared" si="21"/>
        <v/>
      </c>
    </row>
    <row r="103" spans="1:47" ht="22.5" customHeight="1">
      <c r="A103" s="28"/>
      <c r="B103" s="28"/>
      <c r="C103" s="48">
        <v>1</v>
      </c>
      <c r="D103" s="64" t="str">
        <f t="shared" si="22"/>
        <v/>
      </c>
      <c r="E103" s="28"/>
      <c r="F103" s="82" t="str">
        <f t="shared" si="23"/>
        <v/>
      </c>
      <c r="G103" s="28"/>
      <c r="H103" s="28"/>
      <c r="I103" s="28"/>
      <c r="J103" s="124"/>
      <c r="K103" s="28"/>
      <c r="L103" s="129">
        <f t="shared" si="24"/>
        <v>0</v>
      </c>
      <c r="M103" s="129">
        <f t="shared" si="25"/>
        <v>0</v>
      </c>
      <c r="N103" s="133">
        <f t="shared" si="26"/>
        <v>0</v>
      </c>
      <c r="O103" s="129">
        <f t="shared" si="27"/>
        <v>0</v>
      </c>
      <c r="P103" s="129">
        <f t="shared" si="28"/>
        <v>0</v>
      </c>
      <c r="Q103" s="129">
        <f t="shared" si="29"/>
        <v>0</v>
      </c>
      <c r="R103" s="124"/>
      <c r="S103" s="153"/>
      <c r="T103" s="159">
        <v>59</v>
      </c>
      <c r="U103" s="165" t="str">
        <f t="shared" si="1"/>
        <v/>
      </c>
      <c r="V103" s="82" t="str">
        <f>IF(D106="","",COUNTIF($U$44:U103,U103))</f>
        <v/>
      </c>
      <c r="W103" s="82" t="str">
        <f t="shared" si="2"/>
        <v/>
      </c>
      <c r="X103" s="82" t="str">
        <f t="shared" si="3"/>
        <v/>
      </c>
      <c r="AB103" s="82" t="str">
        <f t="shared" si="4"/>
        <v/>
      </c>
      <c r="AC103" s="82" t="str">
        <f>IF(AD103="","",COUNTIF($AD$44:AD103,AD103))</f>
        <v/>
      </c>
      <c r="AD103" s="82" t="str">
        <f>IF(AE103="","",IF(COUNTIF($AE$44:AE103,AE103)&gt;1,"",AH103))</f>
        <v/>
      </c>
      <c r="AE103" s="82" t="str">
        <f t="shared" si="5"/>
        <v/>
      </c>
      <c r="AF103" s="187" t="str">
        <f t="shared" si="6"/>
        <v/>
      </c>
      <c r="AG103" s="82" t="str">
        <f t="shared" si="7"/>
        <v/>
      </c>
      <c r="AH103" s="82" t="str">
        <f t="shared" si="8"/>
        <v/>
      </c>
      <c r="AI103" s="82" t="str">
        <f t="shared" si="9"/>
        <v/>
      </c>
      <c r="AJ103" s="82" t="str">
        <f t="shared" si="10"/>
        <v/>
      </c>
      <c r="AK103" s="82" t="str">
        <f t="shared" si="11"/>
        <v/>
      </c>
      <c r="AL103" s="82" t="str">
        <f t="shared" si="12"/>
        <v/>
      </c>
      <c r="AM103" s="82" t="str">
        <f t="shared" si="13"/>
        <v/>
      </c>
      <c r="AN103" s="216" t="str">
        <f t="shared" si="14"/>
        <v/>
      </c>
      <c r="AO103" s="216" t="str">
        <f t="shared" si="15"/>
        <v/>
      </c>
      <c r="AP103" s="216" t="str">
        <f t="shared" si="16"/>
        <v/>
      </c>
      <c r="AQ103" s="216" t="str">
        <f t="shared" si="17"/>
        <v/>
      </c>
      <c r="AR103" s="216" t="str">
        <f t="shared" si="18"/>
        <v/>
      </c>
      <c r="AS103" s="216" t="str">
        <f t="shared" si="19"/>
        <v/>
      </c>
      <c r="AT103" s="82" t="str">
        <f t="shared" si="20"/>
        <v/>
      </c>
      <c r="AU103" s="226" t="str">
        <f t="shared" si="21"/>
        <v/>
      </c>
    </row>
    <row r="104" spans="1:47" ht="22.5" customHeight="1">
      <c r="A104" s="28"/>
      <c r="B104" s="28"/>
      <c r="C104" s="48">
        <v>1</v>
      </c>
      <c r="D104" s="64" t="str">
        <f t="shared" si="22"/>
        <v/>
      </c>
      <c r="E104" s="28"/>
      <c r="F104" s="82" t="str">
        <f t="shared" si="23"/>
        <v/>
      </c>
      <c r="G104" s="28"/>
      <c r="H104" s="28"/>
      <c r="I104" s="28"/>
      <c r="J104" s="124"/>
      <c r="K104" s="28"/>
      <c r="L104" s="129">
        <f t="shared" si="24"/>
        <v>0</v>
      </c>
      <c r="M104" s="129">
        <f t="shared" si="25"/>
        <v>0</v>
      </c>
      <c r="N104" s="133">
        <f t="shared" si="26"/>
        <v>0</v>
      </c>
      <c r="O104" s="129">
        <f t="shared" si="27"/>
        <v>0</v>
      </c>
      <c r="P104" s="129">
        <f t="shared" si="28"/>
        <v>0</v>
      </c>
      <c r="Q104" s="129">
        <f t="shared" si="29"/>
        <v>0</v>
      </c>
      <c r="R104" s="124"/>
      <c r="S104" s="153"/>
      <c r="T104" s="159">
        <v>60</v>
      </c>
      <c r="U104" s="165" t="str">
        <f t="shared" si="1"/>
        <v/>
      </c>
      <c r="V104" s="82" t="str">
        <f>IF(D107="","",COUNTIF($U$44:U104,U104))</f>
        <v/>
      </c>
      <c r="W104" s="82" t="str">
        <f t="shared" si="2"/>
        <v/>
      </c>
      <c r="X104" s="82" t="str">
        <f t="shared" si="3"/>
        <v/>
      </c>
      <c r="AB104" s="82" t="str">
        <f t="shared" si="4"/>
        <v/>
      </c>
      <c r="AC104" s="82" t="str">
        <f>IF(AD104="","",COUNTIF($AD$44:AD104,AD104))</f>
        <v/>
      </c>
      <c r="AD104" s="82" t="str">
        <f>IF(AE104="","",IF(COUNTIF($AE$44:AE104,AE104)&gt;1,"",AH104))</f>
        <v/>
      </c>
      <c r="AE104" s="82" t="str">
        <f t="shared" si="5"/>
        <v/>
      </c>
      <c r="AF104" s="187" t="str">
        <f t="shared" si="6"/>
        <v/>
      </c>
      <c r="AG104" s="82" t="str">
        <f t="shared" si="7"/>
        <v/>
      </c>
      <c r="AH104" s="82" t="str">
        <f t="shared" si="8"/>
        <v/>
      </c>
      <c r="AI104" s="82" t="str">
        <f t="shared" si="9"/>
        <v/>
      </c>
      <c r="AJ104" s="82" t="str">
        <f t="shared" si="10"/>
        <v/>
      </c>
      <c r="AK104" s="82" t="str">
        <f t="shared" si="11"/>
        <v/>
      </c>
      <c r="AL104" s="82" t="str">
        <f t="shared" si="12"/>
        <v/>
      </c>
      <c r="AM104" s="82" t="str">
        <f t="shared" si="13"/>
        <v/>
      </c>
      <c r="AN104" s="216" t="str">
        <f t="shared" si="14"/>
        <v/>
      </c>
      <c r="AO104" s="216" t="str">
        <f t="shared" si="15"/>
        <v/>
      </c>
      <c r="AP104" s="216" t="str">
        <f t="shared" si="16"/>
        <v/>
      </c>
      <c r="AQ104" s="216" t="str">
        <f t="shared" si="17"/>
        <v/>
      </c>
      <c r="AR104" s="216" t="str">
        <f t="shared" si="18"/>
        <v/>
      </c>
      <c r="AS104" s="216" t="str">
        <f t="shared" si="19"/>
        <v/>
      </c>
      <c r="AT104" s="82" t="str">
        <f t="shared" si="20"/>
        <v/>
      </c>
      <c r="AU104" s="226" t="str">
        <f t="shared" si="21"/>
        <v/>
      </c>
    </row>
    <row r="105" spans="1:47" ht="22.5" customHeight="1">
      <c r="A105" s="28"/>
      <c r="B105" s="28"/>
      <c r="C105" s="48">
        <v>1</v>
      </c>
      <c r="D105" s="64" t="str">
        <f t="shared" si="22"/>
        <v/>
      </c>
      <c r="E105" s="28"/>
      <c r="F105" s="82" t="str">
        <f t="shared" si="23"/>
        <v/>
      </c>
      <c r="G105" s="28"/>
      <c r="H105" s="28"/>
      <c r="I105" s="28"/>
      <c r="J105" s="124"/>
      <c r="K105" s="28"/>
      <c r="L105" s="129">
        <f t="shared" si="24"/>
        <v>0</v>
      </c>
      <c r="M105" s="129">
        <f t="shared" si="25"/>
        <v>0</v>
      </c>
      <c r="N105" s="133">
        <f t="shared" si="26"/>
        <v>0</v>
      </c>
      <c r="O105" s="129">
        <f t="shared" si="27"/>
        <v>0</v>
      </c>
      <c r="P105" s="129">
        <f t="shared" si="28"/>
        <v>0</v>
      </c>
      <c r="Q105" s="129">
        <f t="shared" si="29"/>
        <v>0</v>
      </c>
      <c r="R105" s="124"/>
      <c r="S105" s="153"/>
      <c r="T105" s="159">
        <v>61</v>
      </c>
      <c r="U105" s="165" t="str">
        <f t="shared" si="1"/>
        <v/>
      </c>
      <c r="V105" s="82" t="str">
        <f>IF(D108="","",COUNTIF($U$44:U105,U105))</f>
        <v/>
      </c>
      <c r="W105" s="82" t="str">
        <f t="shared" si="2"/>
        <v/>
      </c>
      <c r="X105" s="82" t="str">
        <f t="shared" si="3"/>
        <v/>
      </c>
      <c r="AB105" s="82" t="str">
        <f t="shared" si="4"/>
        <v/>
      </c>
      <c r="AC105" s="82" t="str">
        <f>IF(AD105="","",COUNTIF($AD$44:AD105,AD105))</f>
        <v/>
      </c>
      <c r="AD105" s="82" t="str">
        <f>IF(AE105="","",IF(COUNTIF($AE$44:AE105,AE105)&gt;1,"",AH105))</f>
        <v/>
      </c>
      <c r="AE105" s="82" t="str">
        <f t="shared" si="5"/>
        <v/>
      </c>
      <c r="AF105" s="187" t="str">
        <f t="shared" si="6"/>
        <v/>
      </c>
      <c r="AG105" s="82" t="str">
        <f t="shared" si="7"/>
        <v/>
      </c>
      <c r="AH105" s="82" t="str">
        <f t="shared" si="8"/>
        <v/>
      </c>
      <c r="AI105" s="82" t="str">
        <f t="shared" si="9"/>
        <v/>
      </c>
      <c r="AJ105" s="82" t="str">
        <f t="shared" si="10"/>
        <v/>
      </c>
      <c r="AK105" s="82" t="str">
        <f t="shared" si="11"/>
        <v/>
      </c>
      <c r="AL105" s="82" t="str">
        <f t="shared" si="12"/>
        <v/>
      </c>
      <c r="AM105" s="82" t="str">
        <f t="shared" si="13"/>
        <v/>
      </c>
      <c r="AN105" s="216" t="str">
        <f t="shared" si="14"/>
        <v/>
      </c>
      <c r="AO105" s="216" t="str">
        <f t="shared" si="15"/>
        <v/>
      </c>
      <c r="AP105" s="216" t="str">
        <f t="shared" si="16"/>
        <v/>
      </c>
      <c r="AQ105" s="216" t="str">
        <f t="shared" si="17"/>
        <v/>
      </c>
      <c r="AR105" s="216" t="str">
        <f t="shared" si="18"/>
        <v/>
      </c>
      <c r="AS105" s="216" t="str">
        <f t="shared" si="19"/>
        <v/>
      </c>
      <c r="AT105" s="82" t="str">
        <f t="shared" si="20"/>
        <v/>
      </c>
      <c r="AU105" s="226" t="str">
        <f t="shared" si="21"/>
        <v/>
      </c>
    </row>
    <row r="106" spans="1:47" ht="22.5" customHeight="1">
      <c r="A106" s="28"/>
      <c r="B106" s="28"/>
      <c r="C106" s="48">
        <v>1</v>
      </c>
      <c r="D106" s="64" t="str">
        <f t="shared" si="22"/>
        <v/>
      </c>
      <c r="E106" s="28"/>
      <c r="F106" s="82" t="str">
        <f t="shared" si="23"/>
        <v/>
      </c>
      <c r="G106" s="28"/>
      <c r="H106" s="28"/>
      <c r="I106" s="28"/>
      <c r="J106" s="124"/>
      <c r="K106" s="28"/>
      <c r="L106" s="129">
        <f t="shared" si="24"/>
        <v>0</v>
      </c>
      <c r="M106" s="129">
        <f t="shared" si="25"/>
        <v>0</v>
      </c>
      <c r="N106" s="133">
        <f t="shared" si="26"/>
        <v>0</v>
      </c>
      <c r="O106" s="129">
        <f t="shared" si="27"/>
        <v>0</v>
      </c>
      <c r="P106" s="129">
        <f t="shared" si="28"/>
        <v>0</v>
      </c>
      <c r="Q106" s="129">
        <f t="shared" si="29"/>
        <v>0</v>
      </c>
      <c r="R106" s="124"/>
      <c r="S106" s="153"/>
      <c r="T106" s="159">
        <v>62</v>
      </c>
      <c r="U106" s="165" t="str">
        <f t="shared" si="1"/>
        <v/>
      </c>
      <c r="V106" s="82" t="str">
        <f>IF(D109="","",COUNTIF($U$44:U106,U106))</f>
        <v/>
      </c>
      <c r="W106" s="82" t="str">
        <f t="shared" si="2"/>
        <v/>
      </c>
      <c r="X106" s="82" t="str">
        <f t="shared" si="3"/>
        <v/>
      </c>
      <c r="AB106" s="82" t="str">
        <f t="shared" si="4"/>
        <v/>
      </c>
      <c r="AC106" s="82" t="str">
        <f>IF(AD106="","",COUNTIF($AD$44:AD106,AD106))</f>
        <v/>
      </c>
      <c r="AD106" s="82" t="str">
        <f>IF(AE106="","",IF(COUNTIF($AE$44:AE106,AE106)&gt;1,"",AH106))</f>
        <v/>
      </c>
      <c r="AE106" s="82" t="str">
        <f t="shared" si="5"/>
        <v/>
      </c>
      <c r="AF106" s="187" t="str">
        <f t="shared" si="6"/>
        <v/>
      </c>
      <c r="AG106" s="82" t="str">
        <f t="shared" si="7"/>
        <v/>
      </c>
      <c r="AH106" s="82" t="str">
        <f t="shared" si="8"/>
        <v/>
      </c>
      <c r="AI106" s="82" t="str">
        <f t="shared" si="9"/>
        <v/>
      </c>
      <c r="AJ106" s="82" t="str">
        <f t="shared" si="10"/>
        <v/>
      </c>
      <c r="AK106" s="82" t="str">
        <f t="shared" si="11"/>
        <v/>
      </c>
      <c r="AL106" s="82" t="str">
        <f t="shared" si="12"/>
        <v/>
      </c>
      <c r="AM106" s="82" t="str">
        <f t="shared" si="13"/>
        <v/>
      </c>
      <c r="AN106" s="216" t="str">
        <f t="shared" si="14"/>
        <v/>
      </c>
      <c r="AO106" s="216" t="str">
        <f t="shared" si="15"/>
        <v/>
      </c>
      <c r="AP106" s="216" t="str">
        <f t="shared" si="16"/>
        <v/>
      </c>
      <c r="AQ106" s="216" t="str">
        <f t="shared" si="17"/>
        <v/>
      </c>
      <c r="AR106" s="216" t="str">
        <f t="shared" si="18"/>
        <v/>
      </c>
      <c r="AS106" s="216" t="str">
        <f t="shared" si="19"/>
        <v/>
      </c>
      <c r="AT106" s="82" t="str">
        <f t="shared" si="20"/>
        <v/>
      </c>
      <c r="AU106" s="226" t="str">
        <f t="shared" si="21"/>
        <v/>
      </c>
    </row>
    <row r="107" spans="1:47" ht="22.5" customHeight="1">
      <c r="A107" s="28"/>
      <c r="B107" s="28"/>
      <c r="C107" s="48">
        <v>1</v>
      </c>
      <c r="D107" s="64" t="str">
        <f t="shared" si="22"/>
        <v/>
      </c>
      <c r="E107" s="28"/>
      <c r="F107" s="82" t="str">
        <f t="shared" si="23"/>
        <v/>
      </c>
      <c r="G107" s="28"/>
      <c r="H107" s="28"/>
      <c r="I107" s="28"/>
      <c r="J107" s="124"/>
      <c r="K107" s="28"/>
      <c r="L107" s="129">
        <f t="shared" si="24"/>
        <v>0</v>
      </c>
      <c r="M107" s="129">
        <f t="shared" si="25"/>
        <v>0</v>
      </c>
      <c r="N107" s="133">
        <f t="shared" si="26"/>
        <v>0</v>
      </c>
      <c r="O107" s="129">
        <f t="shared" si="27"/>
        <v>0</v>
      </c>
      <c r="P107" s="129">
        <f t="shared" si="28"/>
        <v>0</v>
      </c>
      <c r="Q107" s="129">
        <f t="shared" si="29"/>
        <v>0</v>
      </c>
      <c r="R107" s="124"/>
      <c r="S107" s="153"/>
      <c r="T107" s="159">
        <v>63</v>
      </c>
      <c r="U107" s="165" t="str">
        <f t="shared" si="1"/>
        <v/>
      </c>
      <c r="V107" s="82" t="str">
        <f>IF(D110="","",COUNTIF($U$44:U107,U107))</f>
        <v/>
      </c>
      <c r="W107" s="82" t="str">
        <f t="shared" si="2"/>
        <v/>
      </c>
      <c r="X107" s="82" t="str">
        <f t="shared" si="3"/>
        <v/>
      </c>
      <c r="AB107" s="82" t="str">
        <f t="shared" si="4"/>
        <v/>
      </c>
      <c r="AC107" s="82" t="str">
        <f>IF(AD107="","",COUNTIF($AD$44:AD107,AD107))</f>
        <v/>
      </c>
      <c r="AD107" s="82" t="str">
        <f>IF(AE107="","",IF(COUNTIF($AE$44:AE107,AE107)&gt;1,"",AH107))</f>
        <v/>
      </c>
      <c r="AE107" s="82" t="str">
        <f t="shared" si="5"/>
        <v/>
      </c>
      <c r="AF107" s="187" t="str">
        <f t="shared" si="6"/>
        <v/>
      </c>
      <c r="AG107" s="82" t="str">
        <f t="shared" si="7"/>
        <v/>
      </c>
      <c r="AH107" s="82" t="str">
        <f t="shared" si="8"/>
        <v/>
      </c>
      <c r="AI107" s="82" t="str">
        <f t="shared" si="9"/>
        <v/>
      </c>
      <c r="AJ107" s="82" t="str">
        <f t="shared" si="10"/>
        <v/>
      </c>
      <c r="AK107" s="82" t="str">
        <f t="shared" si="11"/>
        <v/>
      </c>
      <c r="AL107" s="82" t="str">
        <f t="shared" si="12"/>
        <v/>
      </c>
      <c r="AM107" s="82" t="str">
        <f t="shared" si="13"/>
        <v/>
      </c>
      <c r="AN107" s="216" t="str">
        <f t="shared" si="14"/>
        <v/>
      </c>
      <c r="AO107" s="216" t="str">
        <f t="shared" si="15"/>
        <v/>
      </c>
      <c r="AP107" s="216" t="str">
        <f t="shared" si="16"/>
        <v/>
      </c>
      <c r="AQ107" s="216" t="str">
        <f t="shared" si="17"/>
        <v/>
      </c>
      <c r="AR107" s="216" t="str">
        <f t="shared" si="18"/>
        <v/>
      </c>
      <c r="AS107" s="216" t="str">
        <f t="shared" si="19"/>
        <v/>
      </c>
      <c r="AT107" s="82" t="str">
        <f t="shared" si="20"/>
        <v/>
      </c>
      <c r="AU107" s="226" t="str">
        <f t="shared" si="21"/>
        <v/>
      </c>
    </row>
    <row r="108" spans="1:47" ht="22.5" customHeight="1">
      <c r="A108" s="28"/>
      <c r="B108" s="28"/>
      <c r="C108" s="48">
        <v>1</v>
      </c>
      <c r="D108" s="64" t="str">
        <f t="shared" si="22"/>
        <v/>
      </c>
      <c r="E108" s="28"/>
      <c r="F108" s="82" t="str">
        <f t="shared" si="23"/>
        <v/>
      </c>
      <c r="G108" s="28"/>
      <c r="H108" s="28"/>
      <c r="I108" s="28"/>
      <c r="J108" s="124"/>
      <c r="K108" s="28"/>
      <c r="L108" s="129">
        <f t="shared" si="24"/>
        <v>0</v>
      </c>
      <c r="M108" s="129">
        <f t="shared" si="25"/>
        <v>0</v>
      </c>
      <c r="N108" s="133">
        <f t="shared" si="26"/>
        <v>0</v>
      </c>
      <c r="O108" s="129">
        <f t="shared" si="27"/>
        <v>0</v>
      </c>
      <c r="P108" s="129">
        <f t="shared" si="28"/>
        <v>0</v>
      </c>
      <c r="Q108" s="129">
        <f t="shared" si="29"/>
        <v>0</v>
      </c>
      <c r="R108" s="124"/>
      <c r="S108" s="153"/>
      <c r="T108" s="159">
        <v>64</v>
      </c>
      <c r="U108" s="165" t="str">
        <f t="shared" ref="U108:U143" si="30">IF(D111="","",IF($I$33-D111=0,VALUE(D111)+E111*10000,VALUE(D111)+E111*10000+((VALUE($I$33)-VALUE(D111))*100)))</f>
        <v/>
      </c>
      <c r="V108" s="82" t="str">
        <f>IF(D111="","",COUNTIF($U$44:U108,U108))</f>
        <v/>
      </c>
      <c r="W108" s="82" t="str">
        <f t="shared" ref="W108:W143" si="31">IF(D111="","",RANK(U108,$U$44:$U$143,1))</f>
        <v/>
      </c>
      <c r="X108" s="82" t="str">
        <f t="shared" ref="X108:X143" si="32">IF(D111="","",V108-1+W108)</f>
        <v/>
      </c>
      <c r="AB108" s="82" t="str">
        <f t="shared" ref="AB108:AB143" si="33">IF(AD108="","",TEXT(AC108&amp;AD108,"@"))</f>
        <v/>
      </c>
      <c r="AC108" s="82" t="str">
        <f>IF(AD108="","",COUNTIF($AD$44:AD108,AD108))</f>
        <v/>
      </c>
      <c r="AD108" s="82" t="str">
        <f>IF(AE108="","",IF(COUNTIF($AE$44:AE108,AE108)&gt;1,"",AH108))</f>
        <v/>
      </c>
      <c r="AE108" s="82" t="str">
        <f t="shared" ref="AE108:AE143" si="34">TEXT(AF108,"ggge年m月")&amp;AH108</f>
        <v/>
      </c>
      <c r="AF108" s="187" t="str">
        <f t="shared" ref="AF108:AF143" si="35">IF(D111="","",INDEX($D$47:$S$146,MATCH(ROW()-43,$X$44:$X$143,0),1))</f>
        <v/>
      </c>
      <c r="AG108" s="82" t="str">
        <f t="shared" ref="AG108:AG143" si="36">IF(D111="","",INDEX($D$47:$S$146,MATCH(ROW()-43,$X$44:$X$143,0),2))</f>
        <v/>
      </c>
      <c r="AH108" s="82" t="str">
        <f t="shared" ref="AH108:AH143" si="37">IF(D111="","",INDEX($D$47:$S$146,MATCH(ROW()-43,$X$44:$X$143,0),3))</f>
        <v/>
      </c>
      <c r="AI108" s="82" t="str">
        <f t="shared" ref="AI108:AI143" si="38">IF(D111="","",INDEX($D$47:$S$146,MATCH(ROW()-43,$X$44:$X$143,0),4))</f>
        <v/>
      </c>
      <c r="AJ108" s="82" t="str">
        <f t="shared" ref="AJ108:AJ143" si="39">IF(D111="","",INDEX($D$47:$S$146,MATCH(ROW()-43,$X$44:$X$143,0),5))</f>
        <v/>
      </c>
      <c r="AK108" s="82" t="str">
        <f t="shared" ref="AK108:AK143" si="40">IF(D111="","",INDEX($D$47:$S$146,MATCH(ROW()-43,$X$44:$X$143,0),6))</f>
        <v/>
      </c>
      <c r="AL108" s="82" t="str">
        <f t="shared" ref="AL108:AL143" si="41">IF(D111="","",INDEX($D$47:$S$146,MATCH(ROW()-43,$X$44:$X$143,0),7))</f>
        <v/>
      </c>
      <c r="AM108" s="82" t="str">
        <f t="shared" ref="AM108:AM143" si="42">IF(D111="","",INDEX($D$47:$S$146,MATCH(ROW()-43,$X$44:$X$143,0),8))</f>
        <v/>
      </c>
      <c r="AN108" s="216" t="str">
        <f t="shared" ref="AN108:AN143" si="43">IF(D111="","",INDEX($D$47:$S$146,MATCH(ROW()-43,$X$44:$X$143,0),9))</f>
        <v/>
      </c>
      <c r="AO108" s="216" t="str">
        <f t="shared" ref="AO108:AO143" si="44">IF(AN108="","",ROUNDDOWN(AN108*10.21,0))</f>
        <v/>
      </c>
      <c r="AP108" s="216" t="str">
        <f t="shared" ref="AP108:AP143" si="45">IF(D111="","",INDEX($D$47:$S$146,MATCH(ROW()-43,$X$44:$X$143,0),11))</f>
        <v/>
      </c>
      <c r="AQ108" s="216" t="str">
        <f t="shared" ref="AQ108:AQ143" si="46">IF(D111="","",INDEX($D$47:$S$146,MATCH(ROW()-43,$X$44:$X$143,0),12))</f>
        <v/>
      </c>
      <c r="AR108" s="216" t="str">
        <f t="shared" ref="AR108:AR143" si="47">IF(D111="","",INDEX($D$47:$S$146,MATCH(ROW()-43,$X$44:$X$143,0),13))</f>
        <v/>
      </c>
      <c r="AS108" s="216" t="str">
        <f t="shared" ref="AS108:AS143" si="48">IF(D111="","",INDEX($D$47:$S$146,MATCH(ROW()-43,$X$44:$X$143,0),14))</f>
        <v/>
      </c>
      <c r="AT108" s="82" t="str">
        <f t="shared" ref="AT108:AT143" si="49">IF(D111="","",INDEX($D$47:$S$146,MATCH(ROW()-43,$X$44:$X$143,0),15))</f>
        <v/>
      </c>
      <c r="AU108" s="226" t="str">
        <f t="shared" ref="AU108:AU143" si="50">IF(D111="","",INDEX($D$47:$S$146,MATCH(ROW()-43,$X$44:$X$143,0),16))</f>
        <v/>
      </c>
    </row>
    <row r="109" spans="1:47" ht="22.5" customHeight="1">
      <c r="A109" s="28"/>
      <c r="B109" s="28"/>
      <c r="C109" s="48">
        <v>1</v>
      </c>
      <c r="D109" s="64" t="str">
        <f t="shared" si="22"/>
        <v/>
      </c>
      <c r="E109" s="28"/>
      <c r="F109" s="82" t="str">
        <f t="shared" si="23"/>
        <v/>
      </c>
      <c r="G109" s="28"/>
      <c r="H109" s="28"/>
      <c r="I109" s="28"/>
      <c r="J109" s="124"/>
      <c r="K109" s="28"/>
      <c r="L109" s="129">
        <f t="shared" si="24"/>
        <v>0</v>
      </c>
      <c r="M109" s="129">
        <f t="shared" si="25"/>
        <v>0</v>
      </c>
      <c r="N109" s="133">
        <f t="shared" si="26"/>
        <v>0</v>
      </c>
      <c r="O109" s="129">
        <f t="shared" si="27"/>
        <v>0</v>
      </c>
      <c r="P109" s="129">
        <f t="shared" si="28"/>
        <v>0</v>
      </c>
      <c r="Q109" s="129">
        <f t="shared" si="29"/>
        <v>0</v>
      </c>
      <c r="R109" s="124"/>
      <c r="S109" s="153"/>
      <c r="T109" s="159">
        <v>65</v>
      </c>
      <c r="U109" s="165" t="str">
        <f t="shared" si="30"/>
        <v/>
      </c>
      <c r="V109" s="82" t="str">
        <f>IF(D112="","",COUNTIF($U$44:U109,U109))</f>
        <v/>
      </c>
      <c r="W109" s="82" t="str">
        <f t="shared" si="31"/>
        <v/>
      </c>
      <c r="X109" s="82" t="str">
        <f t="shared" si="32"/>
        <v/>
      </c>
      <c r="AB109" s="82" t="str">
        <f t="shared" si="33"/>
        <v/>
      </c>
      <c r="AC109" s="82" t="str">
        <f>IF(AD109="","",COUNTIF($AD$44:AD109,AD109))</f>
        <v/>
      </c>
      <c r="AD109" s="82" t="str">
        <f>IF(AE109="","",IF(COUNTIF($AE$44:AE109,AE109)&gt;1,"",AH109))</f>
        <v/>
      </c>
      <c r="AE109" s="82" t="str">
        <f t="shared" si="34"/>
        <v/>
      </c>
      <c r="AF109" s="187" t="str">
        <f t="shared" si="35"/>
        <v/>
      </c>
      <c r="AG109" s="82" t="str">
        <f t="shared" si="36"/>
        <v/>
      </c>
      <c r="AH109" s="82" t="str">
        <f t="shared" si="37"/>
        <v/>
      </c>
      <c r="AI109" s="82" t="str">
        <f t="shared" si="38"/>
        <v/>
      </c>
      <c r="AJ109" s="82" t="str">
        <f t="shared" si="39"/>
        <v/>
      </c>
      <c r="AK109" s="82" t="str">
        <f t="shared" si="40"/>
        <v/>
      </c>
      <c r="AL109" s="82" t="str">
        <f t="shared" si="41"/>
        <v/>
      </c>
      <c r="AM109" s="82" t="str">
        <f t="shared" si="42"/>
        <v/>
      </c>
      <c r="AN109" s="216" t="str">
        <f t="shared" si="43"/>
        <v/>
      </c>
      <c r="AO109" s="216" t="str">
        <f t="shared" si="44"/>
        <v/>
      </c>
      <c r="AP109" s="216" t="str">
        <f t="shared" si="45"/>
        <v/>
      </c>
      <c r="AQ109" s="216" t="str">
        <f t="shared" si="46"/>
        <v/>
      </c>
      <c r="AR109" s="216" t="str">
        <f t="shared" si="47"/>
        <v/>
      </c>
      <c r="AS109" s="216" t="str">
        <f t="shared" si="48"/>
        <v/>
      </c>
      <c r="AT109" s="82" t="str">
        <f t="shared" si="49"/>
        <v/>
      </c>
      <c r="AU109" s="226" t="str">
        <f t="shared" si="50"/>
        <v/>
      </c>
    </row>
    <row r="110" spans="1:47" ht="22.5" customHeight="1">
      <c r="A110" s="28"/>
      <c r="B110" s="28"/>
      <c r="C110" s="48">
        <v>1</v>
      </c>
      <c r="D110" s="64" t="str">
        <f t="shared" si="22"/>
        <v/>
      </c>
      <c r="E110" s="28"/>
      <c r="F110" s="82" t="str">
        <f t="shared" si="23"/>
        <v/>
      </c>
      <c r="G110" s="28"/>
      <c r="H110" s="28"/>
      <c r="I110" s="28"/>
      <c r="J110" s="124"/>
      <c r="K110" s="28"/>
      <c r="L110" s="129">
        <f t="shared" si="24"/>
        <v>0</v>
      </c>
      <c r="M110" s="129">
        <f t="shared" si="25"/>
        <v>0</v>
      </c>
      <c r="N110" s="133">
        <f t="shared" si="26"/>
        <v>0</v>
      </c>
      <c r="O110" s="129">
        <f t="shared" si="27"/>
        <v>0</v>
      </c>
      <c r="P110" s="129">
        <f t="shared" si="28"/>
        <v>0</v>
      </c>
      <c r="Q110" s="129">
        <f t="shared" si="29"/>
        <v>0</v>
      </c>
      <c r="R110" s="124"/>
      <c r="S110" s="153"/>
      <c r="T110" s="159">
        <v>66</v>
      </c>
      <c r="U110" s="165" t="str">
        <f t="shared" si="30"/>
        <v/>
      </c>
      <c r="V110" s="82" t="str">
        <f>IF(D113="","",COUNTIF($U$44:U110,U110))</f>
        <v/>
      </c>
      <c r="W110" s="82" t="str">
        <f t="shared" si="31"/>
        <v/>
      </c>
      <c r="X110" s="82" t="str">
        <f t="shared" si="32"/>
        <v/>
      </c>
      <c r="AB110" s="82" t="str">
        <f t="shared" si="33"/>
        <v/>
      </c>
      <c r="AC110" s="82" t="str">
        <f>IF(AD110="","",COUNTIF($AD$44:AD110,AD110))</f>
        <v/>
      </c>
      <c r="AD110" s="82" t="str">
        <f>IF(AE110="","",IF(COUNTIF($AE$44:AE110,AE110)&gt;1,"",AH110))</f>
        <v/>
      </c>
      <c r="AE110" s="82" t="str">
        <f t="shared" si="34"/>
        <v/>
      </c>
      <c r="AF110" s="187" t="str">
        <f t="shared" si="35"/>
        <v/>
      </c>
      <c r="AG110" s="82" t="str">
        <f t="shared" si="36"/>
        <v/>
      </c>
      <c r="AH110" s="82" t="str">
        <f t="shared" si="37"/>
        <v/>
      </c>
      <c r="AI110" s="82" t="str">
        <f t="shared" si="38"/>
        <v/>
      </c>
      <c r="AJ110" s="82" t="str">
        <f t="shared" si="39"/>
        <v/>
      </c>
      <c r="AK110" s="82" t="str">
        <f t="shared" si="40"/>
        <v/>
      </c>
      <c r="AL110" s="82" t="str">
        <f t="shared" si="41"/>
        <v/>
      </c>
      <c r="AM110" s="82" t="str">
        <f t="shared" si="42"/>
        <v/>
      </c>
      <c r="AN110" s="216" t="str">
        <f t="shared" si="43"/>
        <v/>
      </c>
      <c r="AO110" s="216" t="str">
        <f t="shared" si="44"/>
        <v/>
      </c>
      <c r="AP110" s="216" t="str">
        <f t="shared" si="45"/>
        <v/>
      </c>
      <c r="AQ110" s="216" t="str">
        <f t="shared" si="46"/>
        <v/>
      </c>
      <c r="AR110" s="216" t="str">
        <f t="shared" si="47"/>
        <v/>
      </c>
      <c r="AS110" s="216" t="str">
        <f t="shared" si="48"/>
        <v/>
      </c>
      <c r="AT110" s="82" t="str">
        <f t="shared" si="49"/>
        <v/>
      </c>
      <c r="AU110" s="226" t="str">
        <f t="shared" si="50"/>
        <v/>
      </c>
    </row>
    <row r="111" spans="1:47" ht="22.5" customHeight="1">
      <c r="A111" s="28"/>
      <c r="B111" s="28"/>
      <c r="C111" s="48">
        <v>1</v>
      </c>
      <c r="D111" s="64" t="str">
        <f t="shared" ref="D111:D146" si="51">IF(A111="","",DATE(A111,B111,C111))</f>
        <v/>
      </c>
      <c r="E111" s="28"/>
      <c r="F111" s="82" t="str">
        <f t="shared" ref="F111:F146" si="52">IF(E111=1,"予防支援",IF(E111=2,"ｹｱﾏﾈｼﾞﾒﾝﾄ",""))</f>
        <v/>
      </c>
      <c r="G111" s="28"/>
      <c r="H111" s="28"/>
      <c r="I111" s="28"/>
      <c r="J111" s="124"/>
      <c r="K111" s="28"/>
      <c r="L111" s="129">
        <f t="shared" ref="L111:L146" si="53">$I$46*I111+$J$46*J111+$K$46*K111</f>
        <v>0</v>
      </c>
      <c r="M111" s="129">
        <f t="shared" ref="M111:M146" si="54">ROUNDDOWN(($I$46*I111)*10.21,0)+ROUNDDOWN(($J$46*J111)*10.21,0)+ROUNDDOWN(($K$46*K111)*10.21,0)</f>
        <v>0</v>
      </c>
      <c r="N111" s="133">
        <f t="shared" ref="N111:N146" si="55">IF($G$27="無",0,IF(D111&lt;$AK$23,0,IF(AND(I111=1,J111="",K111=""),9,IF(OR(AND(I111=1,J111=1,K111=0),AND(I111=1,J111="",K111=1)),16,IF(AND(I111=1,J111=1,K111=1),22,0)))))</f>
        <v>0</v>
      </c>
      <c r="O111" s="129">
        <f t="shared" ref="O111:O146" si="56">L111+N111</f>
        <v>0</v>
      </c>
      <c r="P111" s="129">
        <f t="shared" ref="P111:P146" si="57">ROUNDDOWN(O111*10.21,0)</f>
        <v>0</v>
      </c>
      <c r="Q111" s="129">
        <f t="shared" ref="Q111:Q146" si="58">P111-M111</f>
        <v>0</v>
      </c>
      <c r="R111" s="124"/>
      <c r="S111" s="153"/>
      <c r="T111" s="159">
        <v>67</v>
      </c>
      <c r="U111" s="165" t="str">
        <f t="shared" si="30"/>
        <v/>
      </c>
      <c r="V111" s="82" t="str">
        <f>IF(D114="","",COUNTIF($U$44:U111,U111))</f>
        <v/>
      </c>
      <c r="W111" s="82" t="str">
        <f t="shared" si="31"/>
        <v/>
      </c>
      <c r="X111" s="82" t="str">
        <f t="shared" si="32"/>
        <v/>
      </c>
      <c r="AB111" s="82" t="str">
        <f t="shared" si="33"/>
        <v/>
      </c>
      <c r="AC111" s="82" t="str">
        <f>IF(AD111="","",COUNTIF($AD$44:AD111,AD111))</f>
        <v/>
      </c>
      <c r="AD111" s="82" t="str">
        <f>IF(AE111="","",IF(COUNTIF($AE$44:AE111,AE111)&gt;1,"",AH111))</f>
        <v/>
      </c>
      <c r="AE111" s="82" t="str">
        <f t="shared" si="34"/>
        <v/>
      </c>
      <c r="AF111" s="187" t="str">
        <f t="shared" si="35"/>
        <v/>
      </c>
      <c r="AG111" s="82" t="str">
        <f t="shared" si="36"/>
        <v/>
      </c>
      <c r="AH111" s="82" t="str">
        <f t="shared" si="37"/>
        <v/>
      </c>
      <c r="AI111" s="82" t="str">
        <f t="shared" si="38"/>
        <v/>
      </c>
      <c r="AJ111" s="82" t="str">
        <f t="shared" si="39"/>
        <v/>
      </c>
      <c r="AK111" s="82" t="str">
        <f t="shared" si="40"/>
        <v/>
      </c>
      <c r="AL111" s="82" t="str">
        <f t="shared" si="41"/>
        <v/>
      </c>
      <c r="AM111" s="82" t="str">
        <f t="shared" si="42"/>
        <v/>
      </c>
      <c r="AN111" s="216" t="str">
        <f t="shared" si="43"/>
        <v/>
      </c>
      <c r="AO111" s="216" t="str">
        <f t="shared" si="44"/>
        <v/>
      </c>
      <c r="AP111" s="216" t="str">
        <f t="shared" si="45"/>
        <v/>
      </c>
      <c r="AQ111" s="216" t="str">
        <f t="shared" si="46"/>
        <v/>
      </c>
      <c r="AR111" s="216" t="str">
        <f t="shared" si="47"/>
        <v/>
      </c>
      <c r="AS111" s="216" t="str">
        <f t="shared" si="48"/>
        <v/>
      </c>
      <c r="AT111" s="82" t="str">
        <f t="shared" si="49"/>
        <v/>
      </c>
      <c r="AU111" s="226" t="str">
        <f t="shared" si="50"/>
        <v/>
      </c>
    </row>
    <row r="112" spans="1:47" ht="22.5" customHeight="1">
      <c r="A112" s="28"/>
      <c r="B112" s="28"/>
      <c r="C112" s="48">
        <v>1</v>
      </c>
      <c r="D112" s="64" t="str">
        <f t="shared" si="51"/>
        <v/>
      </c>
      <c r="E112" s="28"/>
      <c r="F112" s="82" t="str">
        <f t="shared" si="52"/>
        <v/>
      </c>
      <c r="G112" s="28"/>
      <c r="H112" s="28"/>
      <c r="I112" s="28"/>
      <c r="J112" s="124"/>
      <c r="K112" s="28"/>
      <c r="L112" s="129">
        <f t="shared" si="53"/>
        <v>0</v>
      </c>
      <c r="M112" s="129">
        <f t="shared" si="54"/>
        <v>0</v>
      </c>
      <c r="N112" s="133">
        <f t="shared" si="55"/>
        <v>0</v>
      </c>
      <c r="O112" s="129">
        <f t="shared" si="56"/>
        <v>0</v>
      </c>
      <c r="P112" s="129">
        <f t="shared" si="57"/>
        <v>0</v>
      </c>
      <c r="Q112" s="129">
        <f t="shared" si="58"/>
        <v>0</v>
      </c>
      <c r="R112" s="124"/>
      <c r="S112" s="153"/>
      <c r="T112" s="159">
        <v>68</v>
      </c>
      <c r="U112" s="165" t="str">
        <f t="shared" si="30"/>
        <v/>
      </c>
      <c r="V112" s="82" t="str">
        <f>IF(D115="","",COUNTIF($U$44:U112,U112))</f>
        <v/>
      </c>
      <c r="W112" s="82" t="str">
        <f t="shared" si="31"/>
        <v/>
      </c>
      <c r="X112" s="82" t="str">
        <f t="shared" si="32"/>
        <v/>
      </c>
      <c r="AB112" s="82" t="str">
        <f t="shared" si="33"/>
        <v/>
      </c>
      <c r="AC112" s="82" t="str">
        <f>IF(AD112="","",COUNTIF($AD$44:AD112,AD112))</f>
        <v/>
      </c>
      <c r="AD112" s="82" t="str">
        <f>IF(AE112="","",IF(COUNTIF($AE$44:AE112,AE112)&gt;1,"",AH112))</f>
        <v/>
      </c>
      <c r="AE112" s="82" t="str">
        <f t="shared" si="34"/>
        <v/>
      </c>
      <c r="AF112" s="187" t="str">
        <f t="shared" si="35"/>
        <v/>
      </c>
      <c r="AG112" s="82" t="str">
        <f t="shared" si="36"/>
        <v/>
      </c>
      <c r="AH112" s="82" t="str">
        <f t="shared" si="37"/>
        <v/>
      </c>
      <c r="AI112" s="82" t="str">
        <f t="shared" si="38"/>
        <v/>
      </c>
      <c r="AJ112" s="82" t="str">
        <f t="shared" si="39"/>
        <v/>
      </c>
      <c r="AK112" s="82" t="str">
        <f t="shared" si="40"/>
        <v/>
      </c>
      <c r="AL112" s="82" t="str">
        <f t="shared" si="41"/>
        <v/>
      </c>
      <c r="AM112" s="82" t="str">
        <f t="shared" si="42"/>
        <v/>
      </c>
      <c r="AN112" s="216" t="str">
        <f t="shared" si="43"/>
        <v/>
      </c>
      <c r="AO112" s="216" t="str">
        <f t="shared" si="44"/>
        <v/>
      </c>
      <c r="AP112" s="216" t="str">
        <f t="shared" si="45"/>
        <v/>
      </c>
      <c r="AQ112" s="216" t="str">
        <f t="shared" si="46"/>
        <v/>
      </c>
      <c r="AR112" s="216" t="str">
        <f t="shared" si="47"/>
        <v/>
      </c>
      <c r="AS112" s="216" t="str">
        <f t="shared" si="48"/>
        <v/>
      </c>
      <c r="AT112" s="82" t="str">
        <f t="shared" si="49"/>
        <v/>
      </c>
      <c r="AU112" s="226" t="str">
        <f t="shared" si="50"/>
        <v/>
      </c>
    </row>
    <row r="113" spans="1:47" ht="22.5" customHeight="1">
      <c r="A113" s="28"/>
      <c r="B113" s="28"/>
      <c r="C113" s="48">
        <v>1</v>
      </c>
      <c r="D113" s="64" t="str">
        <f t="shared" si="51"/>
        <v/>
      </c>
      <c r="E113" s="28"/>
      <c r="F113" s="82" t="str">
        <f t="shared" si="52"/>
        <v/>
      </c>
      <c r="G113" s="28"/>
      <c r="H113" s="28"/>
      <c r="I113" s="28"/>
      <c r="J113" s="124"/>
      <c r="K113" s="28"/>
      <c r="L113" s="129">
        <f t="shared" si="53"/>
        <v>0</v>
      </c>
      <c r="M113" s="129">
        <f t="shared" si="54"/>
        <v>0</v>
      </c>
      <c r="N113" s="133">
        <f t="shared" si="55"/>
        <v>0</v>
      </c>
      <c r="O113" s="129">
        <f t="shared" si="56"/>
        <v>0</v>
      </c>
      <c r="P113" s="129">
        <f t="shared" si="57"/>
        <v>0</v>
      </c>
      <c r="Q113" s="129">
        <f t="shared" si="58"/>
        <v>0</v>
      </c>
      <c r="R113" s="124"/>
      <c r="S113" s="153"/>
      <c r="T113" s="159">
        <v>69</v>
      </c>
      <c r="U113" s="165" t="str">
        <f t="shared" si="30"/>
        <v/>
      </c>
      <c r="V113" s="82" t="str">
        <f>IF(D116="","",COUNTIF($U$44:U113,U113))</f>
        <v/>
      </c>
      <c r="W113" s="82" t="str">
        <f t="shared" si="31"/>
        <v/>
      </c>
      <c r="X113" s="82" t="str">
        <f t="shared" si="32"/>
        <v/>
      </c>
      <c r="AB113" s="82" t="str">
        <f t="shared" si="33"/>
        <v/>
      </c>
      <c r="AC113" s="82" t="str">
        <f>IF(AD113="","",COUNTIF($AD$44:AD113,AD113))</f>
        <v/>
      </c>
      <c r="AD113" s="82" t="str">
        <f>IF(AE113="","",IF(COUNTIF($AE$44:AE113,AE113)&gt;1,"",AH113))</f>
        <v/>
      </c>
      <c r="AE113" s="82" t="str">
        <f t="shared" si="34"/>
        <v/>
      </c>
      <c r="AF113" s="187" t="str">
        <f t="shared" si="35"/>
        <v/>
      </c>
      <c r="AG113" s="82" t="str">
        <f t="shared" si="36"/>
        <v/>
      </c>
      <c r="AH113" s="82" t="str">
        <f t="shared" si="37"/>
        <v/>
      </c>
      <c r="AI113" s="82" t="str">
        <f t="shared" si="38"/>
        <v/>
      </c>
      <c r="AJ113" s="82" t="str">
        <f t="shared" si="39"/>
        <v/>
      </c>
      <c r="AK113" s="82" t="str">
        <f t="shared" si="40"/>
        <v/>
      </c>
      <c r="AL113" s="82" t="str">
        <f t="shared" si="41"/>
        <v/>
      </c>
      <c r="AM113" s="82" t="str">
        <f t="shared" si="42"/>
        <v/>
      </c>
      <c r="AN113" s="216" t="str">
        <f t="shared" si="43"/>
        <v/>
      </c>
      <c r="AO113" s="216" t="str">
        <f t="shared" si="44"/>
        <v/>
      </c>
      <c r="AP113" s="216" t="str">
        <f t="shared" si="45"/>
        <v/>
      </c>
      <c r="AQ113" s="216" t="str">
        <f t="shared" si="46"/>
        <v/>
      </c>
      <c r="AR113" s="216" t="str">
        <f t="shared" si="47"/>
        <v/>
      </c>
      <c r="AS113" s="216" t="str">
        <f t="shared" si="48"/>
        <v/>
      </c>
      <c r="AT113" s="82" t="str">
        <f t="shared" si="49"/>
        <v/>
      </c>
      <c r="AU113" s="226" t="str">
        <f t="shared" si="50"/>
        <v/>
      </c>
    </row>
    <row r="114" spans="1:47" ht="22.5" customHeight="1">
      <c r="A114" s="28"/>
      <c r="B114" s="28"/>
      <c r="C114" s="48">
        <v>1</v>
      </c>
      <c r="D114" s="64" t="str">
        <f t="shared" si="51"/>
        <v/>
      </c>
      <c r="E114" s="28"/>
      <c r="F114" s="82" t="str">
        <f t="shared" si="52"/>
        <v/>
      </c>
      <c r="G114" s="28"/>
      <c r="H114" s="28"/>
      <c r="I114" s="28"/>
      <c r="J114" s="124"/>
      <c r="K114" s="28"/>
      <c r="L114" s="129">
        <f t="shared" si="53"/>
        <v>0</v>
      </c>
      <c r="M114" s="129">
        <f t="shared" si="54"/>
        <v>0</v>
      </c>
      <c r="N114" s="133">
        <f t="shared" si="55"/>
        <v>0</v>
      </c>
      <c r="O114" s="129">
        <f t="shared" si="56"/>
        <v>0</v>
      </c>
      <c r="P114" s="129">
        <f t="shared" si="57"/>
        <v>0</v>
      </c>
      <c r="Q114" s="129">
        <f t="shared" si="58"/>
        <v>0</v>
      </c>
      <c r="R114" s="124"/>
      <c r="S114" s="153"/>
      <c r="T114" s="159">
        <v>70</v>
      </c>
      <c r="U114" s="165" t="str">
        <f t="shared" si="30"/>
        <v/>
      </c>
      <c r="V114" s="82" t="str">
        <f>IF(D117="","",COUNTIF($U$44:U114,U114))</f>
        <v/>
      </c>
      <c r="W114" s="82" t="str">
        <f t="shared" si="31"/>
        <v/>
      </c>
      <c r="X114" s="82" t="str">
        <f t="shared" si="32"/>
        <v/>
      </c>
      <c r="AB114" s="82" t="str">
        <f t="shared" si="33"/>
        <v/>
      </c>
      <c r="AC114" s="82" t="str">
        <f>IF(AD114="","",COUNTIF($AD$44:AD114,AD114))</f>
        <v/>
      </c>
      <c r="AD114" s="82" t="str">
        <f>IF(AE114="","",IF(COUNTIF($AE$44:AE114,AE114)&gt;1,"",AH114))</f>
        <v/>
      </c>
      <c r="AE114" s="82" t="str">
        <f t="shared" si="34"/>
        <v/>
      </c>
      <c r="AF114" s="187" t="str">
        <f t="shared" si="35"/>
        <v/>
      </c>
      <c r="AG114" s="82" t="str">
        <f t="shared" si="36"/>
        <v/>
      </c>
      <c r="AH114" s="82" t="str">
        <f t="shared" si="37"/>
        <v/>
      </c>
      <c r="AI114" s="82" t="str">
        <f t="shared" si="38"/>
        <v/>
      </c>
      <c r="AJ114" s="82" t="str">
        <f t="shared" si="39"/>
        <v/>
      </c>
      <c r="AK114" s="82" t="str">
        <f t="shared" si="40"/>
        <v/>
      </c>
      <c r="AL114" s="82" t="str">
        <f t="shared" si="41"/>
        <v/>
      </c>
      <c r="AM114" s="82" t="str">
        <f t="shared" si="42"/>
        <v/>
      </c>
      <c r="AN114" s="216" t="str">
        <f t="shared" si="43"/>
        <v/>
      </c>
      <c r="AO114" s="216" t="str">
        <f t="shared" si="44"/>
        <v/>
      </c>
      <c r="AP114" s="216" t="str">
        <f t="shared" si="45"/>
        <v/>
      </c>
      <c r="AQ114" s="216" t="str">
        <f t="shared" si="46"/>
        <v/>
      </c>
      <c r="AR114" s="216" t="str">
        <f t="shared" si="47"/>
        <v/>
      </c>
      <c r="AS114" s="216" t="str">
        <f t="shared" si="48"/>
        <v/>
      </c>
      <c r="AT114" s="82" t="str">
        <f t="shared" si="49"/>
        <v/>
      </c>
      <c r="AU114" s="226" t="str">
        <f t="shared" si="50"/>
        <v/>
      </c>
    </row>
    <row r="115" spans="1:47" ht="22.5" customHeight="1">
      <c r="A115" s="28"/>
      <c r="B115" s="28"/>
      <c r="C115" s="48">
        <v>1</v>
      </c>
      <c r="D115" s="64" t="str">
        <f t="shared" si="51"/>
        <v/>
      </c>
      <c r="E115" s="28"/>
      <c r="F115" s="82" t="str">
        <f t="shared" si="52"/>
        <v/>
      </c>
      <c r="G115" s="28"/>
      <c r="H115" s="28"/>
      <c r="I115" s="28"/>
      <c r="J115" s="124"/>
      <c r="K115" s="28"/>
      <c r="L115" s="129">
        <f t="shared" si="53"/>
        <v>0</v>
      </c>
      <c r="M115" s="129">
        <f t="shared" si="54"/>
        <v>0</v>
      </c>
      <c r="N115" s="133">
        <f t="shared" si="55"/>
        <v>0</v>
      </c>
      <c r="O115" s="129">
        <f t="shared" si="56"/>
        <v>0</v>
      </c>
      <c r="P115" s="129">
        <f t="shared" si="57"/>
        <v>0</v>
      </c>
      <c r="Q115" s="129">
        <f t="shared" si="58"/>
        <v>0</v>
      </c>
      <c r="R115" s="124"/>
      <c r="S115" s="153"/>
      <c r="T115" s="159">
        <v>71</v>
      </c>
      <c r="U115" s="165" t="str">
        <f t="shared" si="30"/>
        <v/>
      </c>
      <c r="V115" s="82" t="str">
        <f>IF(D118="","",COUNTIF($U$44:U115,U115))</f>
        <v/>
      </c>
      <c r="W115" s="82" t="str">
        <f t="shared" si="31"/>
        <v/>
      </c>
      <c r="X115" s="82" t="str">
        <f t="shared" si="32"/>
        <v/>
      </c>
      <c r="AB115" s="82" t="str">
        <f t="shared" si="33"/>
        <v/>
      </c>
      <c r="AC115" s="82" t="str">
        <f>IF(AD115="","",COUNTIF($AD$44:AD115,AD115))</f>
        <v/>
      </c>
      <c r="AD115" s="82" t="str">
        <f>IF(AE115="","",IF(COUNTIF($AE$44:AE115,AE115)&gt;1,"",AH115))</f>
        <v/>
      </c>
      <c r="AE115" s="82" t="str">
        <f t="shared" si="34"/>
        <v/>
      </c>
      <c r="AF115" s="187" t="str">
        <f t="shared" si="35"/>
        <v/>
      </c>
      <c r="AG115" s="82" t="str">
        <f t="shared" si="36"/>
        <v/>
      </c>
      <c r="AH115" s="82" t="str">
        <f t="shared" si="37"/>
        <v/>
      </c>
      <c r="AI115" s="82" t="str">
        <f t="shared" si="38"/>
        <v/>
      </c>
      <c r="AJ115" s="82" t="str">
        <f t="shared" si="39"/>
        <v/>
      </c>
      <c r="AK115" s="82" t="str">
        <f t="shared" si="40"/>
        <v/>
      </c>
      <c r="AL115" s="82" t="str">
        <f t="shared" si="41"/>
        <v/>
      </c>
      <c r="AM115" s="82" t="str">
        <f t="shared" si="42"/>
        <v/>
      </c>
      <c r="AN115" s="216" t="str">
        <f t="shared" si="43"/>
        <v/>
      </c>
      <c r="AO115" s="216" t="str">
        <f t="shared" si="44"/>
        <v/>
      </c>
      <c r="AP115" s="216" t="str">
        <f t="shared" si="45"/>
        <v/>
      </c>
      <c r="AQ115" s="216" t="str">
        <f t="shared" si="46"/>
        <v/>
      </c>
      <c r="AR115" s="216" t="str">
        <f t="shared" si="47"/>
        <v/>
      </c>
      <c r="AS115" s="216" t="str">
        <f t="shared" si="48"/>
        <v/>
      </c>
      <c r="AT115" s="82" t="str">
        <f t="shared" si="49"/>
        <v/>
      </c>
      <c r="AU115" s="226" t="str">
        <f t="shared" si="50"/>
        <v/>
      </c>
    </row>
    <row r="116" spans="1:47" ht="22.5" customHeight="1">
      <c r="A116" s="28"/>
      <c r="B116" s="28"/>
      <c r="C116" s="48">
        <v>1</v>
      </c>
      <c r="D116" s="64" t="str">
        <f t="shared" si="51"/>
        <v/>
      </c>
      <c r="E116" s="28"/>
      <c r="F116" s="82" t="str">
        <f t="shared" si="52"/>
        <v/>
      </c>
      <c r="G116" s="28"/>
      <c r="H116" s="28"/>
      <c r="I116" s="28"/>
      <c r="J116" s="124"/>
      <c r="K116" s="28"/>
      <c r="L116" s="129">
        <f t="shared" si="53"/>
        <v>0</v>
      </c>
      <c r="M116" s="129">
        <f t="shared" si="54"/>
        <v>0</v>
      </c>
      <c r="N116" s="133">
        <f t="shared" si="55"/>
        <v>0</v>
      </c>
      <c r="O116" s="129">
        <f t="shared" si="56"/>
        <v>0</v>
      </c>
      <c r="P116" s="129">
        <f t="shared" si="57"/>
        <v>0</v>
      </c>
      <c r="Q116" s="129">
        <f t="shared" si="58"/>
        <v>0</v>
      </c>
      <c r="R116" s="124"/>
      <c r="S116" s="153"/>
      <c r="T116" s="159">
        <v>72</v>
      </c>
      <c r="U116" s="165" t="str">
        <f t="shared" si="30"/>
        <v/>
      </c>
      <c r="V116" s="82" t="str">
        <f>IF(D119="","",COUNTIF($U$44:U116,U116))</f>
        <v/>
      </c>
      <c r="W116" s="82" t="str">
        <f t="shared" si="31"/>
        <v/>
      </c>
      <c r="X116" s="82" t="str">
        <f t="shared" si="32"/>
        <v/>
      </c>
      <c r="AB116" s="82" t="str">
        <f t="shared" si="33"/>
        <v/>
      </c>
      <c r="AC116" s="82" t="str">
        <f>IF(AD116="","",COUNTIF($AD$44:AD116,AD116))</f>
        <v/>
      </c>
      <c r="AD116" s="82" t="str">
        <f>IF(AE116="","",IF(COUNTIF($AE$44:AE116,AE116)&gt;1,"",AH116))</f>
        <v/>
      </c>
      <c r="AE116" s="82" t="str">
        <f t="shared" si="34"/>
        <v/>
      </c>
      <c r="AF116" s="187" t="str">
        <f t="shared" si="35"/>
        <v/>
      </c>
      <c r="AG116" s="82" t="str">
        <f t="shared" si="36"/>
        <v/>
      </c>
      <c r="AH116" s="82" t="str">
        <f t="shared" si="37"/>
        <v/>
      </c>
      <c r="AI116" s="82" t="str">
        <f t="shared" si="38"/>
        <v/>
      </c>
      <c r="AJ116" s="82" t="str">
        <f t="shared" si="39"/>
        <v/>
      </c>
      <c r="AK116" s="82" t="str">
        <f t="shared" si="40"/>
        <v/>
      </c>
      <c r="AL116" s="82" t="str">
        <f t="shared" si="41"/>
        <v/>
      </c>
      <c r="AM116" s="82" t="str">
        <f t="shared" si="42"/>
        <v/>
      </c>
      <c r="AN116" s="216" t="str">
        <f t="shared" si="43"/>
        <v/>
      </c>
      <c r="AO116" s="216" t="str">
        <f t="shared" si="44"/>
        <v/>
      </c>
      <c r="AP116" s="216" t="str">
        <f t="shared" si="45"/>
        <v/>
      </c>
      <c r="AQ116" s="216" t="str">
        <f t="shared" si="46"/>
        <v/>
      </c>
      <c r="AR116" s="216" t="str">
        <f t="shared" si="47"/>
        <v/>
      </c>
      <c r="AS116" s="216" t="str">
        <f t="shared" si="48"/>
        <v/>
      </c>
      <c r="AT116" s="82" t="str">
        <f t="shared" si="49"/>
        <v/>
      </c>
      <c r="AU116" s="226" t="str">
        <f t="shared" si="50"/>
        <v/>
      </c>
    </row>
    <row r="117" spans="1:47" ht="22.5" customHeight="1">
      <c r="A117" s="28"/>
      <c r="B117" s="28"/>
      <c r="C117" s="48">
        <v>1</v>
      </c>
      <c r="D117" s="64" t="str">
        <f t="shared" si="51"/>
        <v/>
      </c>
      <c r="E117" s="28"/>
      <c r="F117" s="82" t="str">
        <f t="shared" si="52"/>
        <v/>
      </c>
      <c r="G117" s="28"/>
      <c r="H117" s="28"/>
      <c r="I117" s="28"/>
      <c r="J117" s="124"/>
      <c r="K117" s="28"/>
      <c r="L117" s="129">
        <f t="shared" si="53"/>
        <v>0</v>
      </c>
      <c r="M117" s="129">
        <f t="shared" si="54"/>
        <v>0</v>
      </c>
      <c r="N117" s="133">
        <f t="shared" si="55"/>
        <v>0</v>
      </c>
      <c r="O117" s="129">
        <f t="shared" si="56"/>
        <v>0</v>
      </c>
      <c r="P117" s="129">
        <f t="shared" si="57"/>
        <v>0</v>
      </c>
      <c r="Q117" s="129">
        <f t="shared" si="58"/>
        <v>0</v>
      </c>
      <c r="R117" s="124"/>
      <c r="S117" s="153"/>
      <c r="T117" s="159">
        <v>73</v>
      </c>
      <c r="U117" s="165" t="str">
        <f t="shared" si="30"/>
        <v/>
      </c>
      <c r="V117" s="82" t="str">
        <f>IF(D120="","",COUNTIF($U$44:U117,U117))</f>
        <v/>
      </c>
      <c r="W117" s="82" t="str">
        <f t="shared" si="31"/>
        <v/>
      </c>
      <c r="X117" s="82" t="str">
        <f t="shared" si="32"/>
        <v/>
      </c>
      <c r="AB117" s="82" t="str">
        <f t="shared" si="33"/>
        <v/>
      </c>
      <c r="AC117" s="82" t="str">
        <f>IF(AD117="","",COUNTIF($AD$44:AD117,AD117))</f>
        <v/>
      </c>
      <c r="AD117" s="82" t="str">
        <f>IF(AE117="","",IF(COUNTIF($AE$44:AE117,AE117)&gt;1,"",AH117))</f>
        <v/>
      </c>
      <c r="AE117" s="82" t="str">
        <f t="shared" si="34"/>
        <v/>
      </c>
      <c r="AF117" s="187" t="str">
        <f t="shared" si="35"/>
        <v/>
      </c>
      <c r="AG117" s="82" t="str">
        <f t="shared" si="36"/>
        <v/>
      </c>
      <c r="AH117" s="82" t="str">
        <f t="shared" si="37"/>
        <v/>
      </c>
      <c r="AI117" s="82" t="str">
        <f t="shared" si="38"/>
        <v/>
      </c>
      <c r="AJ117" s="82" t="str">
        <f t="shared" si="39"/>
        <v/>
      </c>
      <c r="AK117" s="82" t="str">
        <f t="shared" si="40"/>
        <v/>
      </c>
      <c r="AL117" s="82" t="str">
        <f t="shared" si="41"/>
        <v/>
      </c>
      <c r="AM117" s="82" t="str">
        <f t="shared" si="42"/>
        <v/>
      </c>
      <c r="AN117" s="216" t="str">
        <f t="shared" si="43"/>
        <v/>
      </c>
      <c r="AO117" s="216" t="str">
        <f t="shared" si="44"/>
        <v/>
      </c>
      <c r="AP117" s="216" t="str">
        <f t="shared" si="45"/>
        <v/>
      </c>
      <c r="AQ117" s="216" t="str">
        <f t="shared" si="46"/>
        <v/>
      </c>
      <c r="AR117" s="216" t="str">
        <f t="shared" si="47"/>
        <v/>
      </c>
      <c r="AS117" s="216" t="str">
        <f t="shared" si="48"/>
        <v/>
      </c>
      <c r="AT117" s="82" t="str">
        <f t="shared" si="49"/>
        <v/>
      </c>
      <c r="AU117" s="226" t="str">
        <f t="shared" si="50"/>
        <v/>
      </c>
    </row>
    <row r="118" spans="1:47" ht="22.5" customHeight="1">
      <c r="A118" s="28"/>
      <c r="B118" s="28"/>
      <c r="C118" s="48">
        <v>1</v>
      </c>
      <c r="D118" s="64" t="str">
        <f t="shared" si="51"/>
        <v/>
      </c>
      <c r="E118" s="28"/>
      <c r="F118" s="82" t="str">
        <f t="shared" si="52"/>
        <v/>
      </c>
      <c r="G118" s="28"/>
      <c r="H118" s="28"/>
      <c r="I118" s="28"/>
      <c r="J118" s="124"/>
      <c r="K118" s="28"/>
      <c r="L118" s="129">
        <f t="shared" si="53"/>
        <v>0</v>
      </c>
      <c r="M118" s="129">
        <f t="shared" si="54"/>
        <v>0</v>
      </c>
      <c r="N118" s="133">
        <f t="shared" si="55"/>
        <v>0</v>
      </c>
      <c r="O118" s="129">
        <f t="shared" si="56"/>
        <v>0</v>
      </c>
      <c r="P118" s="129">
        <f t="shared" si="57"/>
        <v>0</v>
      </c>
      <c r="Q118" s="129">
        <f t="shared" si="58"/>
        <v>0</v>
      </c>
      <c r="R118" s="124"/>
      <c r="S118" s="153"/>
      <c r="T118" s="159">
        <v>74</v>
      </c>
      <c r="U118" s="165" t="str">
        <f t="shared" si="30"/>
        <v/>
      </c>
      <c r="V118" s="82" t="str">
        <f>IF(D121="","",COUNTIF($U$44:U118,U118))</f>
        <v/>
      </c>
      <c r="W118" s="82" t="str">
        <f t="shared" si="31"/>
        <v/>
      </c>
      <c r="X118" s="82" t="str">
        <f t="shared" si="32"/>
        <v/>
      </c>
      <c r="AB118" s="82" t="str">
        <f t="shared" si="33"/>
        <v/>
      </c>
      <c r="AC118" s="82" t="str">
        <f>IF(AD118="","",COUNTIF($AD$44:AD118,AD118))</f>
        <v/>
      </c>
      <c r="AD118" s="82" t="str">
        <f>IF(AE118="","",IF(COUNTIF($AE$44:AE118,AE118)&gt;1,"",AH118))</f>
        <v/>
      </c>
      <c r="AE118" s="82" t="str">
        <f t="shared" si="34"/>
        <v/>
      </c>
      <c r="AF118" s="187" t="str">
        <f t="shared" si="35"/>
        <v/>
      </c>
      <c r="AG118" s="82" t="str">
        <f t="shared" si="36"/>
        <v/>
      </c>
      <c r="AH118" s="82" t="str">
        <f t="shared" si="37"/>
        <v/>
      </c>
      <c r="AI118" s="82" t="str">
        <f t="shared" si="38"/>
        <v/>
      </c>
      <c r="AJ118" s="82" t="str">
        <f t="shared" si="39"/>
        <v/>
      </c>
      <c r="AK118" s="82" t="str">
        <f t="shared" si="40"/>
        <v/>
      </c>
      <c r="AL118" s="82" t="str">
        <f t="shared" si="41"/>
        <v/>
      </c>
      <c r="AM118" s="82" t="str">
        <f t="shared" si="42"/>
        <v/>
      </c>
      <c r="AN118" s="216" t="str">
        <f t="shared" si="43"/>
        <v/>
      </c>
      <c r="AO118" s="216" t="str">
        <f t="shared" si="44"/>
        <v/>
      </c>
      <c r="AP118" s="216" t="str">
        <f t="shared" si="45"/>
        <v/>
      </c>
      <c r="AQ118" s="216" t="str">
        <f t="shared" si="46"/>
        <v/>
      </c>
      <c r="AR118" s="216" t="str">
        <f t="shared" si="47"/>
        <v/>
      </c>
      <c r="AS118" s="216" t="str">
        <f t="shared" si="48"/>
        <v/>
      </c>
      <c r="AT118" s="82" t="str">
        <f t="shared" si="49"/>
        <v/>
      </c>
      <c r="AU118" s="226" t="str">
        <f t="shared" si="50"/>
        <v/>
      </c>
    </row>
    <row r="119" spans="1:47" ht="22.5" customHeight="1">
      <c r="A119" s="28"/>
      <c r="B119" s="28"/>
      <c r="C119" s="48">
        <v>1</v>
      </c>
      <c r="D119" s="64" t="str">
        <f t="shared" si="51"/>
        <v/>
      </c>
      <c r="E119" s="28"/>
      <c r="F119" s="82" t="str">
        <f t="shared" si="52"/>
        <v/>
      </c>
      <c r="G119" s="28"/>
      <c r="H119" s="28"/>
      <c r="I119" s="28"/>
      <c r="J119" s="124"/>
      <c r="K119" s="28"/>
      <c r="L119" s="129">
        <f t="shared" si="53"/>
        <v>0</v>
      </c>
      <c r="M119" s="129">
        <f t="shared" si="54"/>
        <v>0</v>
      </c>
      <c r="N119" s="133">
        <f t="shared" si="55"/>
        <v>0</v>
      </c>
      <c r="O119" s="129">
        <f t="shared" si="56"/>
        <v>0</v>
      </c>
      <c r="P119" s="129">
        <f t="shared" si="57"/>
        <v>0</v>
      </c>
      <c r="Q119" s="129">
        <f t="shared" si="58"/>
        <v>0</v>
      </c>
      <c r="R119" s="124"/>
      <c r="S119" s="153"/>
      <c r="T119" s="159">
        <v>75</v>
      </c>
      <c r="U119" s="165" t="str">
        <f t="shared" si="30"/>
        <v/>
      </c>
      <c r="V119" s="82" t="str">
        <f>IF(D122="","",COUNTIF($U$44:U119,U119))</f>
        <v/>
      </c>
      <c r="W119" s="82" t="str">
        <f t="shared" si="31"/>
        <v/>
      </c>
      <c r="X119" s="82" t="str">
        <f t="shared" si="32"/>
        <v/>
      </c>
      <c r="AB119" s="82" t="str">
        <f t="shared" si="33"/>
        <v/>
      </c>
      <c r="AC119" s="82" t="str">
        <f>IF(AD119="","",COUNTIF($AD$44:AD119,AD119))</f>
        <v/>
      </c>
      <c r="AD119" s="82" t="str">
        <f>IF(AE119="","",IF(COUNTIF($AE$44:AE119,AE119)&gt;1,"",AH119))</f>
        <v/>
      </c>
      <c r="AE119" s="82" t="str">
        <f t="shared" si="34"/>
        <v/>
      </c>
      <c r="AF119" s="187" t="str">
        <f t="shared" si="35"/>
        <v/>
      </c>
      <c r="AG119" s="82" t="str">
        <f t="shared" si="36"/>
        <v/>
      </c>
      <c r="AH119" s="82" t="str">
        <f t="shared" si="37"/>
        <v/>
      </c>
      <c r="AI119" s="82" t="str">
        <f t="shared" si="38"/>
        <v/>
      </c>
      <c r="AJ119" s="82" t="str">
        <f t="shared" si="39"/>
        <v/>
      </c>
      <c r="AK119" s="82" t="str">
        <f t="shared" si="40"/>
        <v/>
      </c>
      <c r="AL119" s="82" t="str">
        <f t="shared" si="41"/>
        <v/>
      </c>
      <c r="AM119" s="82" t="str">
        <f t="shared" si="42"/>
        <v/>
      </c>
      <c r="AN119" s="216" t="str">
        <f t="shared" si="43"/>
        <v/>
      </c>
      <c r="AO119" s="216" t="str">
        <f t="shared" si="44"/>
        <v/>
      </c>
      <c r="AP119" s="216" t="str">
        <f t="shared" si="45"/>
        <v/>
      </c>
      <c r="AQ119" s="216" t="str">
        <f t="shared" si="46"/>
        <v/>
      </c>
      <c r="AR119" s="216" t="str">
        <f t="shared" si="47"/>
        <v/>
      </c>
      <c r="AS119" s="216" t="str">
        <f t="shared" si="48"/>
        <v/>
      </c>
      <c r="AT119" s="82" t="str">
        <f t="shared" si="49"/>
        <v/>
      </c>
      <c r="AU119" s="226" t="str">
        <f t="shared" si="50"/>
        <v/>
      </c>
    </row>
    <row r="120" spans="1:47" ht="22.5" customHeight="1">
      <c r="A120" s="28"/>
      <c r="B120" s="28"/>
      <c r="C120" s="48">
        <v>1</v>
      </c>
      <c r="D120" s="64" t="str">
        <f t="shared" si="51"/>
        <v/>
      </c>
      <c r="E120" s="28"/>
      <c r="F120" s="82" t="str">
        <f t="shared" si="52"/>
        <v/>
      </c>
      <c r="G120" s="28"/>
      <c r="H120" s="28"/>
      <c r="I120" s="28"/>
      <c r="J120" s="124"/>
      <c r="K120" s="28"/>
      <c r="L120" s="129">
        <f t="shared" si="53"/>
        <v>0</v>
      </c>
      <c r="M120" s="129">
        <f t="shared" si="54"/>
        <v>0</v>
      </c>
      <c r="N120" s="133">
        <f t="shared" si="55"/>
        <v>0</v>
      </c>
      <c r="O120" s="129">
        <f t="shared" si="56"/>
        <v>0</v>
      </c>
      <c r="P120" s="129">
        <f t="shared" si="57"/>
        <v>0</v>
      </c>
      <c r="Q120" s="129">
        <f t="shared" si="58"/>
        <v>0</v>
      </c>
      <c r="R120" s="124"/>
      <c r="S120" s="153"/>
      <c r="T120" s="159">
        <v>76</v>
      </c>
      <c r="U120" s="165" t="str">
        <f t="shared" si="30"/>
        <v/>
      </c>
      <c r="V120" s="82" t="str">
        <f>IF(D123="","",COUNTIF($U$44:U120,U120))</f>
        <v/>
      </c>
      <c r="W120" s="82" t="str">
        <f t="shared" si="31"/>
        <v/>
      </c>
      <c r="X120" s="82" t="str">
        <f t="shared" si="32"/>
        <v/>
      </c>
      <c r="AB120" s="82" t="str">
        <f t="shared" si="33"/>
        <v/>
      </c>
      <c r="AC120" s="82" t="str">
        <f>IF(AD120="","",COUNTIF($AD$44:AD120,AD120))</f>
        <v/>
      </c>
      <c r="AD120" s="82" t="str">
        <f>IF(AE120="","",IF(COUNTIF($AE$44:AE120,AE120)&gt;1,"",AH120))</f>
        <v/>
      </c>
      <c r="AE120" s="82" t="str">
        <f t="shared" si="34"/>
        <v/>
      </c>
      <c r="AF120" s="187" t="str">
        <f t="shared" si="35"/>
        <v/>
      </c>
      <c r="AG120" s="82" t="str">
        <f t="shared" si="36"/>
        <v/>
      </c>
      <c r="AH120" s="82" t="str">
        <f t="shared" si="37"/>
        <v/>
      </c>
      <c r="AI120" s="82" t="str">
        <f t="shared" si="38"/>
        <v/>
      </c>
      <c r="AJ120" s="82" t="str">
        <f t="shared" si="39"/>
        <v/>
      </c>
      <c r="AK120" s="82" t="str">
        <f t="shared" si="40"/>
        <v/>
      </c>
      <c r="AL120" s="82" t="str">
        <f t="shared" si="41"/>
        <v/>
      </c>
      <c r="AM120" s="82" t="str">
        <f t="shared" si="42"/>
        <v/>
      </c>
      <c r="AN120" s="216" t="str">
        <f t="shared" si="43"/>
        <v/>
      </c>
      <c r="AO120" s="216" t="str">
        <f t="shared" si="44"/>
        <v/>
      </c>
      <c r="AP120" s="216" t="str">
        <f t="shared" si="45"/>
        <v/>
      </c>
      <c r="AQ120" s="216" t="str">
        <f t="shared" si="46"/>
        <v/>
      </c>
      <c r="AR120" s="216" t="str">
        <f t="shared" si="47"/>
        <v/>
      </c>
      <c r="AS120" s="216" t="str">
        <f t="shared" si="48"/>
        <v/>
      </c>
      <c r="AT120" s="82" t="str">
        <f t="shared" si="49"/>
        <v/>
      </c>
      <c r="AU120" s="226" t="str">
        <f t="shared" si="50"/>
        <v/>
      </c>
    </row>
    <row r="121" spans="1:47" ht="22.5" customHeight="1">
      <c r="A121" s="28"/>
      <c r="B121" s="28"/>
      <c r="C121" s="48">
        <v>1</v>
      </c>
      <c r="D121" s="64" t="str">
        <f t="shared" si="51"/>
        <v/>
      </c>
      <c r="E121" s="28"/>
      <c r="F121" s="82" t="str">
        <f t="shared" si="52"/>
        <v/>
      </c>
      <c r="G121" s="28"/>
      <c r="H121" s="28"/>
      <c r="I121" s="28"/>
      <c r="J121" s="124"/>
      <c r="K121" s="28"/>
      <c r="L121" s="129">
        <f t="shared" si="53"/>
        <v>0</v>
      </c>
      <c r="M121" s="129">
        <f t="shared" si="54"/>
        <v>0</v>
      </c>
      <c r="N121" s="133">
        <f t="shared" si="55"/>
        <v>0</v>
      </c>
      <c r="O121" s="129">
        <f t="shared" si="56"/>
        <v>0</v>
      </c>
      <c r="P121" s="129">
        <f t="shared" si="57"/>
        <v>0</v>
      </c>
      <c r="Q121" s="129">
        <f t="shared" si="58"/>
        <v>0</v>
      </c>
      <c r="R121" s="124"/>
      <c r="S121" s="153"/>
      <c r="T121" s="159">
        <v>77</v>
      </c>
      <c r="U121" s="165" t="str">
        <f t="shared" si="30"/>
        <v/>
      </c>
      <c r="V121" s="82" t="str">
        <f>IF(D124="","",COUNTIF($U$44:U121,U121))</f>
        <v/>
      </c>
      <c r="W121" s="82" t="str">
        <f t="shared" si="31"/>
        <v/>
      </c>
      <c r="X121" s="82" t="str">
        <f t="shared" si="32"/>
        <v/>
      </c>
      <c r="AB121" s="82" t="str">
        <f t="shared" si="33"/>
        <v/>
      </c>
      <c r="AC121" s="82" t="str">
        <f>IF(AD121="","",COUNTIF($AD$44:AD121,AD121))</f>
        <v/>
      </c>
      <c r="AD121" s="82" t="str">
        <f>IF(AE121="","",IF(COUNTIF($AE$44:AE121,AE121)&gt;1,"",AH121))</f>
        <v/>
      </c>
      <c r="AE121" s="82" t="str">
        <f t="shared" si="34"/>
        <v/>
      </c>
      <c r="AF121" s="187" t="str">
        <f t="shared" si="35"/>
        <v/>
      </c>
      <c r="AG121" s="82" t="str">
        <f t="shared" si="36"/>
        <v/>
      </c>
      <c r="AH121" s="82" t="str">
        <f t="shared" si="37"/>
        <v/>
      </c>
      <c r="AI121" s="82" t="str">
        <f t="shared" si="38"/>
        <v/>
      </c>
      <c r="AJ121" s="82" t="str">
        <f t="shared" si="39"/>
        <v/>
      </c>
      <c r="AK121" s="82" t="str">
        <f t="shared" si="40"/>
        <v/>
      </c>
      <c r="AL121" s="82" t="str">
        <f t="shared" si="41"/>
        <v/>
      </c>
      <c r="AM121" s="82" t="str">
        <f t="shared" si="42"/>
        <v/>
      </c>
      <c r="AN121" s="216" t="str">
        <f t="shared" si="43"/>
        <v/>
      </c>
      <c r="AO121" s="216" t="str">
        <f t="shared" si="44"/>
        <v/>
      </c>
      <c r="AP121" s="216" t="str">
        <f t="shared" si="45"/>
        <v/>
      </c>
      <c r="AQ121" s="216" t="str">
        <f t="shared" si="46"/>
        <v/>
      </c>
      <c r="AR121" s="216" t="str">
        <f t="shared" si="47"/>
        <v/>
      </c>
      <c r="AS121" s="216" t="str">
        <f t="shared" si="48"/>
        <v/>
      </c>
      <c r="AT121" s="82" t="str">
        <f t="shared" si="49"/>
        <v/>
      </c>
      <c r="AU121" s="226" t="str">
        <f t="shared" si="50"/>
        <v/>
      </c>
    </row>
    <row r="122" spans="1:47" ht="22.5" customHeight="1">
      <c r="A122" s="28"/>
      <c r="B122" s="28"/>
      <c r="C122" s="48">
        <v>1</v>
      </c>
      <c r="D122" s="64" t="str">
        <f t="shared" si="51"/>
        <v/>
      </c>
      <c r="E122" s="28"/>
      <c r="F122" s="82" t="str">
        <f t="shared" si="52"/>
        <v/>
      </c>
      <c r="G122" s="28"/>
      <c r="H122" s="28"/>
      <c r="I122" s="28"/>
      <c r="J122" s="124"/>
      <c r="K122" s="28"/>
      <c r="L122" s="129">
        <f t="shared" si="53"/>
        <v>0</v>
      </c>
      <c r="M122" s="129">
        <f t="shared" si="54"/>
        <v>0</v>
      </c>
      <c r="N122" s="133">
        <f t="shared" si="55"/>
        <v>0</v>
      </c>
      <c r="O122" s="129">
        <f t="shared" si="56"/>
        <v>0</v>
      </c>
      <c r="P122" s="129">
        <f t="shared" si="57"/>
        <v>0</v>
      </c>
      <c r="Q122" s="129">
        <f t="shared" si="58"/>
        <v>0</v>
      </c>
      <c r="R122" s="124"/>
      <c r="S122" s="153"/>
      <c r="T122" s="159">
        <v>78</v>
      </c>
      <c r="U122" s="165" t="str">
        <f t="shared" si="30"/>
        <v/>
      </c>
      <c r="V122" s="82" t="str">
        <f>IF(D125="","",COUNTIF($U$44:U122,U122))</f>
        <v/>
      </c>
      <c r="W122" s="82" t="str">
        <f t="shared" si="31"/>
        <v/>
      </c>
      <c r="X122" s="82" t="str">
        <f t="shared" si="32"/>
        <v/>
      </c>
      <c r="AB122" s="82" t="str">
        <f t="shared" si="33"/>
        <v/>
      </c>
      <c r="AC122" s="82" t="str">
        <f>IF(AD122="","",COUNTIF($AD$44:AD122,AD122))</f>
        <v/>
      </c>
      <c r="AD122" s="82" t="str">
        <f>IF(AE122="","",IF(COUNTIF($AE$44:AE122,AE122)&gt;1,"",AH122))</f>
        <v/>
      </c>
      <c r="AE122" s="82" t="str">
        <f t="shared" si="34"/>
        <v/>
      </c>
      <c r="AF122" s="187" t="str">
        <f t="shared" si="35"/>
        <v/>
      </c>
      <c r="AG122" s="82" t="str">
        <f t="shared" si="36"/>
        <v/>
      </c>
      <c r="AH122" s="82" t="str">
        <f t="shared" si="37"/>
        <v/>
      </c>
      <c r="AI122" s="82" t="str">
        <f t="shared" si="38"/>
        <v/>
      </c>
      <c r="AJ122" s="82" t="str">
        <f t="shared" si="39"/>
        <v/>
      </c>
      <c r="AK122" s="82" t="str">
        <f t="shared" si="40"/>
        <v/>
      </c>
      <c r="AL122" s="82" t="str">
        <f t="shared" si="41"/>
        <v/>
      </c>
      <c r="AM122" s="82" t="str">
        <f t="shared" si="42"/>
        <v/>
      </c>
      <c r="AN122" s="216" t="str">
        <f t="shared" si="43"/>
        <v/>
      </c>
      <c r="AO122" s="216" t="str">
        <f t="shared" si="44"/>
        <v/>
      </c>
      <c r="AP122" s="216" t="str">
        <f t="shared" si="45"/>
        <v/>
      </c>
      <c r="AQ122" s="216" t="str">
        <f t="shared" si="46"/>
        <v/>
      </c>
      <c r="AR122" s="216" t="str">
        <f t="shared" si="47"/>
        <v/>
      </c>
      <c r="AS122" s="216" t="str">
        <f t="shared" si="48"/>
        <v/>
      </c>
      <c r="AT122" s="82" t="str">
        <f t="shared" si="49"/>
        <v/>
      </c>
      <c r="AU122" s="226" t="str">
        <f t="shared" si="50"/>
        <v/>
      </c>
    </row>
    <row r="123" spans="1:47" ht="22.5" customHeight="1">
      <c r="A123" s="28"/>
      <c r="B123" s="28"/>
      <c r="C123" s="48">
        <v>1</v>
      </c>
      <c r="D123" s="64" t="str">
        <f t="shared" si="51"/>
        <v/>
      </c>
      <c r="E123" s="28"/>
      <c r="F123" s="82" t="str">
        <f t="shared" si="52"/>
        <v/>
      </c>
      <c r="G123" s="28"/>
      <c r="H123" s="28"/>
      <c r="I123" s="28"/>
      <c r="J123" s="124"/>
      <c r="K123" s="28"/>
      <c r="L123" s="129">
        <f t="shared" si="53"/>
        <v>0</v>
      </c>
      <c r="M123" s="129">
        <f t="shared" si="54"/>
        <v>0</v>
      </c>
      <c r="N123" s="133">
        <f t="shared" si="55"/>
        <v>0</v>
      </c>
      <c r="O123" s="129">
        <f t="shared" si="56"/>
        <v>0</v>
      </c>
      <c r="P123" s="129">
        <f t="shared" si="57"/>
        <v>0</v>
      </c>
      <c r="Q123" s="129">
        <f t="shared" si="58"/>
        <v>0</v>
      </c>
      <c r="R123" s="124"/>
      <c r="S123" s="153"/>
      <c r="T123" s="159">
        <v>79</v>
      </c>
      <c r="U123" s="165" t="str">
        <f t="shared" si="30"/>
        <v/>
      </c>
      <c r="V123" s="82" t="str">
        <f>IF(D126="","",COUNTIF($U$44:U123,U123))</f>
        <v/>
      </c>
      <c r="W123" s="82" t="str">
        <f t="shared" si="31"/>
        <v/>
      </c>
      <c r="X123" s="82" t="str">
        <f t="shared" si="32"/>
        <v/>
      </c>
      <c r="AB123" s="82" t="str">
        <f t="shared" si="33"/>
        <v/>
      </c>
      <c r="AC123" s="82" t="str">
        <f>IF(AD123="","",COUNTIF($AD$44:AD123,AD123))</f>
        <v/>
      </c>
      <c r="AD123" s="82" t="str">
        <f>IF(AE123="","",IF(COUNTIF($AE$44:AE123,AE123)&gt;1,"",AH123))</f>
        <v/>
      </c>
      <c r="AE123" s="82" t="str">
        <f t="shared" si="34"/>
        <v/>
      </c>
      <c r="AF123" s="187" t="str">
        <f t="shared" si="35"/>
        <v/>
      </c>
      <c r="AG123" s="82" t="str">
        <f t="shared" si="36"/>
        <v/>
      </c>
      <c r="AH123" s="82" t="str">
        <f t="shared" si="37"/>
        <v/>
      </c>
      <c r="AI123" s="82" t="str">
        <f t="shared" si="38"/>
        <v/>
      </c>
      <c r="AJ123" s="82" t="str">
        <f t="shared" si="39"/>
        <v/>
      </c>
      <c r="AK123" s="82" t="str">
        <f t="shared" si="40"/>
        <v/>
      </c>
      <c r="AL123" s="82" t="str">
        <f t="shared" si="41"/>
        <v/>
      </c>
      <c r="AM123" s="82" t="str">
        <f t="shared" si="42"/>
        <v/>
      </c>
      <c r="AN123" s="216" t="str">
        <f t="shared" si="43"/>
        <v/>
      </c>
      <c r="AO123" s="216" t="str">
        <f t="shared" si="44"/>
        <v/>
      </c>
      <c r="AP123" s="216" t="str">
        <f t="shared" si="45"/>
        <v/>
      </c>
      <c r="AQ123" s="216" t="str">
        <f t="shared" si="46"/>
        <v/>
      </c>
      <c r="AR123" s="216" t="str">
        <f t="shared" si="47"/>
        <v/>
      </c>
      <c r="AS123" s="216" t="str">
        <f t="shared" si="48"/>
        <v/>
      </c>
      <c r="AT123" s="82" t="str">
        <f t="shared" si="49"/>
        <v/>
      </c>
      <c r="AU123" s="226" t="str">
        <f t="shared" si="50"/>
        <v/>
      </c>
    </row>
    <row r="124" spans="1:47" ht="22.5" customHeight="1">
      <c r="A124" s="28"/>
      <c r="B124" s="28"/>
      <c r="C124" s="48">
        <v>1</v>
      </c>
      <c r="D124" s="64" t="str">
        <f t="shared" si="51"/>
        <v/>
      </c>
      <c r="E124" s="28"/>
      <c r="F124" s="82" t="str">
        <f t="shared" si="52"/>
        <v/>
      </c>
      <c r="G124" s="28"/>
      <c r="H124" s="28"/>
      <c r="I124" s="28"/>
      <c r="J124" s="124"/>
      <c r="K124" s="28"/>
      <c r="L124" s="129">
        <f t="shared" si="53"/>
        <v>0</v>
      </c>
      <c r="M124" s="129">
        <f t="shared" si="54"/>
        <v>0</v>
      </c>
      <c r="N124" s="133">
        <f t="shared" si="55"/>
        <v>0</v>
      </c>
      <c r="O124" s="129">
        <f t="shared" si="56"/>
        <v>0</v>
      </c>
      <c r="P124" s="129">
        <f t="shared" si="57"/>
        <v>0</v>
      </c>
      <c r="Q124" s="129">
        <f t="shared" si="58"/>
        <v>0</v>
      </c>
      <c r="R124" s="124"/>
      <c r="S124" s="153"/>
      <c r="T124" s="159">
        <v>80</v>
      </c>
      <c r="U124" s="165" t="str">
        <f t="shared" si="30"/>
        <v/>
      </c>
      <c r="V124" s="82" t="str">
        <f>IF(D127="","",COUNTIF($U$44:U124,U124))</f>
        <v/>
      </c>
      <c r="W124" s="82" t="str">
        <f t="shared" si="31"/>
        <v/>
      </c>
      <c r="X124" s="82" t="str">
        <f t="shared" si="32"/>
        <v/>
      </c>
      <c r="AB124" s="82" t="str">
        <f t="shared" si="33"/>
        <v/>
      </c>
      <c r="AC124" s="82" t="str">
        <f>IF(AD124="","",COUNTIF($AD$44:AD124,AD124))</f>
        <v/>
      </c>
      <c r="AD124" s="82" t="str">
        <f>IF(AE124="","",IF(COUNTIF($AE$44:AE124,AE124)&gt;1,"",AH124))</f>
        <v/>
      </c>
      <c r="AE124" s="82" t="str">
        <f t="shared" si="34"/>
        <v/>
      </c>
      <c r="AF124" s="187" t="str">
        <f t="shared" si="35"/>
        <v/>
      </c>
      <c r="AG124" s="82" t="str">
        <f t="shared" si="36"/>
        <v/>
      </c>
      <c r="AH124" s="82" t="str">
        <f t="shared" si="37"/>
        <v/>
      </c>
      <c r="AI124" s="82" t="str">
        <f t="shared" si="38"/>
        <v/>
      </c>
      <c r="AJ124" s="82" t="str">
        <f t="shared" si="39"/>
        <v/>
      </c>
      <c r="AK124" s="82" t="str">
        <f t="shared" si="40"/>
        <v/>
      </c>
      <c r="AL124" s="82" t="str">
        <f t="shared" si="41"/>
        <v/>
      </c>
      <c r="AM124" s="82" t="str">
        <f t="shared" si="42"/>
        <v/>
      </c>
      <c r="AN124" s="216" t="str">
        <f t="shared" si="43"/>
        <v/>
      </c>
      <c r="AO124" s="216" t="str">
        <f t="shared" si="44"/>
        <v/>
      </c>
      <c r="AP124" s="216" t="str">
        <f t="shared" si="45"/>
        <v/>
      </c>
      <c r="AQ124" s="216" t="str">
        <f t="shared" si="46"/>
        <v/>
      </c>
      <c r="AR124" s="216" t="str">
        <f t="shared" si="47"/>
        <v/>
      </c>
      <c r="AS124" s="216" t="str">
        <f t="shared" si="48"/>
        <v/>
      </c>
      <c r="AT124" s="82" t="str">
        <f t="shared" si="49"/>
        <v/>
      </c>
      <c r="AU124" s="226" t="str">
        <f t="shared" si="50"/>
        <v/>
      </c>
    </row>
    <row r="125" spans="1:47" ht="22.5" customHeight="1">
      <c r="A125" s="28"/>
      <c r="B125" s="28"/>
      <c r="C125" s="48">
        <v>1</v>
      </c>
      <c r="D125" s="64" t="str">
        <f t="shared" si="51"/>
        <v/>
      </c>
      <c r="E125" s="28"/>
      <c r="F125" s="82" t="str">
        <f t="shared" si="52"/>
        <v/>
      </c>
      <c r="G125" s="28"/>
      <c r="H125" s="28"/>
      <c r="I125" s="28"/>
      <c r="J125" s="124"/>
      <c r="K125" s="28"/>
      <c r="L125" s="129">
        <f t="shared" si="53"/>
        <v>0</v>
      </c>
      <c r="M125" s="129">
        <f t="shared" si="54"/>
        <v>0</v>
      </c>
      <c r="N125" s="133">
        <f t="shared" si="55"/>
        <v>0</v>
      </c>
      <c r="O125" s="129">
        <f t="shared" si="56"/>
        <v>0</v>
      </c>
      <c r="P125" s="129">
        <f t="shared" si="57"/>
        <v>0</v>
      </c>
      <c r="Q125" s="129">
        <f t="shared" si="58"/>
        <v>0</v>
      </c>
      <c r="R125" s="124"/>
      <c r="S125" s="153"/>
      <c r="T125" s="159">
        <v>81</v>
      </c>
      <c r="U125" s="165" t="str">
        <f t="shared" si="30"/>
        <v/>
      </c>
      <c r="V125" s="82" t="str">
        <f>IF(D128="","",COUNTIF($U$44:U125,U125))</f>
        <v/>
      </c>
      <c r="W125" s="82" t="str">
        <f t="shared" si="31"/>
        <v/>
      </c>
      <c r="X125" s="82" t="str">
        <f t="shared" si="32"/>
        <v/>
      </c>
      <c r="AB125" s="82" t="str">
        <f t="shared" si="33"/>
        <v/>
      </c>
      <c r="AC125" s="82" t="str">
        <f>IF(AD125="","",COUNTIF($AD$44:AD125,AD125))</f>
        <v/>
      </c>
      <c r="AD125" s="82" t="str">
        <f>IF(AE125="","",IF(COUNTIF($AE$44:AE125,AE125)&gt;1,"",AH125))</f>
        <v/>
      </c>
      <c r="AE125" s="82" t="str">
        <f t="shared" si="34"/>
        <v/>
      </c>
      <c r="AF125" s="187" t="str">
        <f t="shared" si="35"/>
        <v/>
      </c>
      <c r="AG125" s="82" t="str">
        <f t="shared" si="36"/>
        <v/>
      </c>
      <c r="AH125" s="82" t="str">
        <f t="shared" si="37"/>
        <v/>
      </c>
      <c r="AI125" s="82" t="str">
        <f t="shared" si="38"/>
        <v/>
      </c>
      <c r="AJ125" s="82" t="str">
        <f t="shared" si="39"/>
        <v/>
      </c>
      <c r="AK125" s="82" t="str">
        <f t="shared" si="40"/>
        <v/>
      </c>
      <c r="AL125" s="82" t="str">
        <f t="shared" si="41"/>
        <v/>
      </c>
      <c r="AM125" s="82" t="str">
        <f t="shared" si="42"/>
        <v/>
      </c>
      <c r="AN125" s="216" t="str">
        <f t="shared" si="43"/>
        <v/>
      </c>
      <c r="AO125" s="216" t="str">
        <f t="shared" si="44"/>
        <v/>
      </c>
      <c r="AP125" s="216" t="str">
        <f t="shared" si="45"/>
        <v/>
      </c>
      <c r="AQ125" s="216" t="str">
        <f t="shared" si="46"/>
        <v/>
      </c>
      <c r="AR125" s="216" t="str">
        <f t="shared" si="47"/>
        <v/>
      </c>
      <c r="AS125" s="216" t="str">
        <f t="shared" si="48"/>
        <v/>
      </c>
      <c r="AT125" s="82" t="str">
        <f t="shared" si="49"/>
        <v/>
      </c>
      <c r="AU125" s="226" t="str">
        <f t="shared" si="50"/>
        <v/>
      </c>
    </row>
    <row r="126" spans="1:47" ht="22.5" customHeight="1">
      <c r="A126" s="28"/>
      <c r="B126" s="28"/>
      <c r="C126" s="48">
        <v>1</v>
      </c>
      <c r="D126" s="64" t="str">
        <f t="shared" si="51"/>
        <v/>
      </c>
      <c r="E126" s="28"/>
      <c r="F126" s="82" t="str">
        <f t="shared" si="52"/>
        <v/>
      </c>
      <c r="G126" s="28"/>
      <c r="H126" s="28"/>
      <c r="I126" s="28"/>
      <c r="J126" s="124"/>
      <c r="K126" s="28"/>
      <c r="L126" s="129">
        <f t="shared" si="53"/>
        <v>0</v>
      </c>
      <c r="M126" s="129">
        <f t="shared" si="54"/>
        <v>0</v>
      </c>
      <c r="N126" s="133">
        <f t="shared" si="55"/>
        <v>0</v>
      </c>
      <c r="O126" s="129">
        <f t="shared" si="56"/>
        <v>0</v>
      </c>
      <c r="P126" s="129">
        <f t="shared" si="57"/>
        <v>0</v>
      </c>
      <c r="Q126" s="129">
        <f t="shared" si="58"/>
        <v>0</v>
      </c>
      <c r="R126" s="124"/>
      <c r="S126" s="153"/>
      <c r="T126" s="159">
        <v>82</v>
      </c>
      <c r="U126" s="165" t="str">
        <f t="shared" si="30"/>
        <v/>
      </c>
      <c r="V126" s="82" t="str">
        <f>IF(D129="","",COUNTIF($U$44:U126,U126))</f>
        <v/>
      </c>
      <c r="W126" s="82" t="str">
        <f t="shared" si="31"/>
        <v/>
      </c>
      <c r="X126" s="82" t="str">
        <f t="shared" si="32"/>
        <v/>
      </c>
      <c r="AB126" s="82" t="str">
        <f t="shared" si="33"/>
        <v/>
      </c>
      <c r="AC126" s="82" t="str">
        <f>IF(AD126="","",COUNTIF($AD$44:AD126,AD126))</f>
        <v/>
      </c>
      <c r="AD126" s="82" t="str">
        <f>IF(AE126="","",IF(COUNTIF($AE$44:AE126,AE126)&gt;1,"",AH126))</f>
        <v/>
      </c>
      <c r="AE126" s="82" t="str">
        <f t="shared" si="34"/>
        <v/>
      </c>
      <c r="AF126" s="187" t="str">
        <f t="shared" si="35"/>
        <v/>
      </c>
      <c r="AG126" s="82" t="str">
        <f t="shared" si="36"/>
        <v/>
      </c>
      <c r="AH126" s="82" t="str">
        <f t="shared" si="37"/>
        <v/>
      </c>
      <c r="AI126" s="82" t="str">
        <f t="shared" si="38"/>
        <v/>
      </c>
      <c r="AJ126" s="82" t="str">
        <f t="shared" si="39"/>
        <v/>
      </c>
      <c r="AK126" s="82" t="str">
        <f t="shared" si="40"/>
        <v/>
      </c>
      <c r="AL126" s="82" t="str">
        <f t="shared" si="41"/>
        <v/>
      </c>
      <c r="AM126" s="82" t="str">
        <f t="shared" si="42"/>
        <v/>
      </c>
      <c r="AN126" s="216" t="str">
        <f t="shared" si="43"/>
        <v/>
      </c>
      <c r="AO126" s="216" t="str">
        <f t="shared" si="44"/>
        <v/>
      </c>
      <c r="AP126" s="216" t="str">
        <f t="shared" si="45"/>
        <v/>
      </c>
      <c r="AQ126" s="216" t="str">
        <f t="shared" si="46"/>
        <v/>
      </c>
      <c r="AR126" s="216" t="str">
        <f t="shared" si="47"/>
        <v/>
      </c>
      <c r="AS126" s="216" t="str">
        <f t="shared" si="48"/>
        <v/>
      </c>
      <c r="AT126" s="82" t="str">
        <f t="shared" si="49"/>
        <v/>
      </c>
      <c r="AU126" s="226" t="str">
        <f t="shared" si="50"/>
        <v/>
      </c>
    </row>
    <row r="127" spans="1:47" ht="22.5" customHeight="1">
      <c r="A127" s="28"/>
      <c r="B127" s="28"/>
      <c r="C127" s="48">
        <v>1</v>
      </c>
      <c r="D127" s="64" t="str">
        <f t="shared" si="51"/>
        <v/>
      </c>
      <c r="E127" s="28"/>
      <c r="F127" s="82" t="str">
        <f t="shared" si="52"/>
        <v/>
      </c>
      <c r="G127" s="28"/>
      <c r="H127" s="28"/>
      <c r="I127" s="28"/>
      <c r="J127" s="124"/>
      <c r="K127" s="28"/>
      <c r="L127" s="129">
        <f t="shared" si="53"/>
        <v>0</v>
      </c>
      <c r="M127" s="129">
        <f t="shared" si="54"/>
        <v>0</v>
      </c>
      <c r="N127" s="133">
        <f t="shared" si="55"/>
        <v>0</v>
      </c>
      <c r="O127" s="129">
        <f t="shared" si="56"/>
        <v>0</v>
      </c>
      <c r="P127" s="129">
        <f t="shared" si="57"/>
        <v>0</v>
      </c>
      <c r="Q127" s="129">
        <f t="shared" si="58"/>
        <v>0</v>
      </c>
      <c r="R127" s="124"/>
      <c r="S127" s="153"/>
      <c r="T127" s="159">
        <v>83</v>
      </c>
      <c r="U127" s="165" t="str">
        <f t="shared" si="30"/>
        <v/>
      </c>
      <c r="V127" s="82" t="str">
        <f>IF(D130="","",COUNTIF($U$44:U127,U127))</f>
        <v/>
      </c>
      <c r="W127" s="82" t="str">
        <f t="shared" si="31"/>
        <v/>
      </c>
      <c r="X127" s="82" t="str">
        <f t="shared" si="32"/>
        <v/>
      </c>
      <c r="AB127" s="82" t="str">
        <f t="shared" si="33"/>
        <v/>
      </c>
      <c r="AC127" s="82" t="str">
        <f>IF(AD127="","",COUNTIF($AD$44:AD127,AD127))</f>
        <v/>
      </c>
      <c r="AD127" s="82" t="str">
        <f>IF(AE127="","",IF(COUNTIF($AE$44:AE127,AE127)&gt;1,"",AH127))</f>
        <v/>
      </c>
      <c r="AE127" s="82" t="str">
        <f t="shared" si="34"/>
        <v/>
      </c>
      <c r="AF127" s="187" t="str">
        <f t="shared" si="35"/>
        <v/>
      </c>
      <c r="AG127" s="82" t="str">
        <f t="shared" si="36"/>
        <v/>
      </c>
      <c r="AH127" s="82" t="str">
        <f t="shared" si="37"/>
        <v/>
      </c>
      <c r="AI127" s="82" t="str">
        <f t="shared" si="38"/>
        <v/>
      </c>
      <c r="AJ127" s="82" t="str">
        <f t="shared" si="39"/>
        <v/>
      </c>
      <c r="AK127" s="82" t="str">
        <f t="shared" si="40"/>
        <v/>
      </c>
      <c r="AL127" s="82" t="str">
        <f t="shared" si="41"/>
        <v/>
      </c>
      <c r="AM127" s="82" t="str">
        <f t="shared" si="42"/>
        <v/>
      </c>
      <c r="AN127" s="216" t="str">
        <f t="shared" si="43"/>
        <v/>
      </c>
      <c r="AO127" s="216" t="str">
        <f t="shared" si="44"/>
        <v/>
      </c>
      <c r="AP127" s="216" t="str">
        <f t="shared" si="45"/>
        <v/>
      </c>
      <c r="AQ127" s="216" t="str">
        <f t="shared" si="46"/>
        <v/>
      </c>
      <c r="AR127" s="216" t="str">
        <f t="shared" si="47"/>
        <v/>
      </c>
      <c r="AS127" s="216" t="str">
        <f t="shared" si="48"/>
        <v/>
      </c>
      <c r="AT127" s="82" t="str">
        <f t="shared" si="49"/>
        <v/>
      </c>
      <c r="AU127" s="226" t="str">
        <f t="shared" si="50"/>
        <v/>
      </c>
    </row>
    <row r="128" spans="1:47" ht="22.5" customHeight="1">
      <c r="A128" s="28"/>
      <c r="B128" s="28"/>
      <c r="C128" s="48">
        <v>1</v>
      </c>
      <c r="D128" s="64" t="str">
        <f t="shared" si="51"/>
        <v/>
      </c>
      <c r="E128" s="28"/>
      <c r="F128" s="82" t="str">
        <f t="shared" si="52"/>
        <v/>
      </c>
      <c r="G128" s="28"/>
      <c r="H128" s="28"/>
      <c r="I128" s="28"/>
      <c r="J128" s="124"/>
      <c r="K128" s="28"/>
      <c r="L128" s="129">
        <f t="shared" si="53"/>
        <v>0</v>
      </c>
      <c r="M128" s="129">
        <f t="shared" si="54"/>
        <v>0</v>
      </c>
      <c r="N128" s="133">
        <f t="shared" si="55"/>
        <v>0</v>
      </c>
      <c r="O128" s="129">
        <f t="shared" si="56"/>
        <v>0</v>
      </c>
      <c r="P128" s="129">
        <f t="shared" si="57"/>
        <v>0</v>
      </c>
      <c r="Q128" s="129">
        <f t="shared" si="58"/>
        <v>0</v>
      </c>
      <c r="R128" s="124"/>
      <c r="S128" s="153"/>
      <c r="T128" s="159">
        <v>84</v>
      </c>
      <c r="U128" s="165" t="str">
        <f t="shared" si="30"/>
        <v/>
      </c>
      <c r="V128" s="82" t="str">
        <f>IF(D131="","",COUNTIF($U$44:U128,U128))</f>
        <v/>
      </c>
      <c r="W128" s="82" t="str">
        <f t="shared" si="31"/>
        <v/>
      </c>
      <c r="X128" s="82" t="str">
        <f t="shared" si="32"/>
        <v/>
      </c>
      <c r="AB128" s="82" t="str">
        <f t="shared" si="33"/>
        <v/>
      </c>
      <c r="AC128" s="82" t="str">
        <f>IF(AD128="","",COUNTIF($AD$44:AD128,AD128))</f>
        <v/>
      </c>
      <c r="AD128" s="82" t="str">
        <f>IF(AE128="","",IF(COUNTIF($AE$44:AE128,AE128)&gt;1,"",AH128))</f>
        <v/>
      </c>
      <c r="AE128" s="82" t="str">
        <f t="shared" si="34"/>
        <v/>
      </c>
      <c r="AF128" s="187" t="str">
        <f t="shared" si="35"/>
        <v/>
      </c>
      <c r="AG128" s="82" t="str">
        <f t="shared" si="36"/>
        <v/>
      </c>
      <c r="AH128" s="82" t="str">
        <f t="shared" si="37"/>
        <v/>
      </c>
      <c r="AI128" s="82" t="str">
        <f t="shared" si="38"/>
        <v/>
      </c>
      <c r="AJ128" s="82" t="str">
        <f t="shared" si="39"/>
        <v/>
      </c>
      <c r="AK128" s="82" t="str">
        <f t="shared" si="40"/>
        <v/>
      </c>
      <c r="AL128" s="82" t="str">
        <f t="shared" si="41"/>
        <v/>
      </c>
      <c r="AM128" s="82" t="str">
        <f t="shared" si="42"/>
        <v/>
      </c>
      <c r="AN128" s="216" t="str">
        <f t="shared" si="43"/>
        <v/>
      </c>
      <c r="AO128" s="216" t="str">
        <f t="shared" si="44"/>
        <v/>
      </c>
      <c r="AP128" s="216" t="str">
        <f t="shared" si="45"/>
        <v/>
      </c>
      <c r="AQ128" s="216" t="str">
        <f t="shared" si="46"/>
        <v/>
      </c>
      <c r="AR128" s="216" t="str">
        <f t="shared" si="47"/>
        <v/>
      </c>
      <c r="AS128" s="216" t="str">
        <f t="shared" si="48"/>
        <v/>
      </c>
      <c r="AT128" s="82" t="str">
        <f t="shared" si="49"/>
        <v/>
      </c>
      <c r="AU128" s="226" t="str">
        <f t="shared" si="50"/>
        <v/>
      </c>
    </row>
    <row r="129" spans="1:47" ht="22.5" customHeight="1">
      <c r="A129" s="28"/>
      <c r="B129" s="28"/>
      <c r="C129" s="48">
        <v>1</v>
      </c>
      <c r="D129" s="64" t="str">
        <f t="shared" si="51"/>
        <v/>
      </c>
      <c r="E129" s="28"/>
      <c r="F129" s="82" t="str">
        <f t="shared" si="52"/>
        <v/>
      </c>
      <c r="G129" s="28"/>
      <c r="H129" s="28"/>
      <c r="I129" s="28"/>
      <c r="J129" s="124"/>
      <c r="K129" s="28"/>
      <c r="L129" s="129">
        <f t="shared" si="53"/>
        <v>0</v>
      </c>
      <c r="M129" s="129">
        <f t="shared" si="54"/>
        <v>0</v>
      </c>
      <c r="N129" s="133">
        <f t="shared" si="55"/>
        <v>0</v>
      </c>
      <c r="O129" s="129">
        <f t="shared" si="56"/>
        <v>0</v>
      </c>
      <c r="P129" s="129">
        <f t="shared" si="57"/>
        <v>0</v>
      </c>
      <c r="Q129" s="129">
        <f t="shared" si="58"/>
        <v>0</v>
      </c>
      <c r="R129" s="124"/>
      <c r="S129" s="153"/>
      <c r="T129" s="159">
        <v>85</v>
      </c>
      <c r="U129" s="165" t="str">
        <f t="shared" si="30"/>
        <v/>
      </c>
      <c r="V129" s="82" t="str">
        <f>IF(D132="","",COUNTIF($U$44:U129,U129))</f>
        <v/>
      </c>
      <c r="W129" s="82" t="str">
        <f t="shared" si="31"/>
        <v/>
      </c>
      <c r="X129" s="82" t="str">
        <f t="shared" si="32"/>
        <v/>
      </c>
      <c r="AB129" s="82" t="str">
        <f t="shared" si="33"/>
        <v/>
      </c>
      <c r="AC129" s="82" t="str">
        <f>IF(AD129="","",COUNTIF($AD$44:AD129,AD129))</f>
        <v/>
      </c>
      <c r="AD129" s="82" t="str">
        <f>IF(AE129="","",IF(COUNTIF($AE$44:AE129,AE129)&gt;1,"",AH129))</f>
        <v/>
      </c>
      <c r="AE129" s="82" t="str">
        <f t="shared" si="34"/>
        <v/>
      </c>
      <c r="AF129" s="187" t="str">
        <f t="shared" si="35"/>
        <v/>
      </c>
      <c r="AG129" s="82" t="str">
        <f t="shared" si="36"/>
        <v/>
      </c>
      <c r="AH129" s="82" t="str">
        <f t="shared" si="37"/>
        <v/>
      </c>
      <c r="AI129" s="82" t="str">
        <f t="shared" si="38"/>
        <v/>
      </c>
      <c r="AJ129" s="82" t="str">
        <f t="shared" si="39"/>
        <v/>
      </c>
      <c r="AK129" s="82" t="str">
        <f t="shared" si="40"/>
        <v/>
      </c>
      <c r="AL129" s="82" t="str">
        <f t="shared" si="41"/>
        <v/>
      </c>
      <c r="AM129" s="82" t="str">
        <f t="shared" si="42"/>
        <v/>
      </c>
      <c r="AN129" s="216" t="str">
        <f t="shared" si="43"/>
        <v/>
      </c>
      <c r="AO129" s="216" t="str">
        <f t="shared" si="44"/>
        <v/>
      </c>
      <c r="AP129" s="216" t="str">
        <f t="shared" si="45"/>
        <v/>
      </c>
      <c r="AQ129" s="216" t="str">
        <f t="shared" si="46"/>
        <v/>
      </c>
      <c r="AR129" s="216" t="str">
        <f t="shared" si="47"/>
        <v/>
      </c>
      <c r="AS129" s="216" t="str">
        <f t="shared" si="48"/>
        <v/>
      </c>
      <c r="AT129" s="82" t="str">
        <f t="shared" si="49"/>
        <v/>
      </c>
      <c r="AU129" s="226" t="str">
        <f t="shared" si="50"/>
        <v/>
      </c>
    </row>
    <row r="130" spans="1:47" ht="22.5" customHeight="1">
      <c r="A130" s="28"/>
      <c r="B130" s="28"/>
      <c r="C130" s="48">
        <v>1</v>
      </c>
      <c r="D130" s="64" t="str">
        <f t="shared" si="51"/>
        <v/>
      </c>
      <c r="E130" s="28"/>
      <c r="F130" s="82" t="str">
        <f t="shared" si="52"/>
        <v/>
      </c>
      <c r="G130" s="28"/>
      <c r="H130" s="28"/>
      <c r="I130" s="28"/>
      <c r="J130" s="124"/>
      <c r="K130" s="28"/>
      <c r="L130" s="129">
        <f t="shared" si="53"/>
        <v>0</v>
      </c>
      <c r="M130" s="129">
        <f t="shared" si="54"/>
        <v>0</v>
      </c>
      <c r="N130" s="133">
        <f t="shared" si="55"/>
        <v>0</v>
      </c>
      <c r="O130" s="129">
        <f t="shared" si="56"/>
        <v>0</v>
      </c>
      <c r="P130" s="129">
        <f t="shared" si="57"/>
        <v>0</v>
      </c>
      <c r="Q130" s="129">
        <f t="shared" si="58"/>
        <v>0</v>
      </c>
      <c r="R130" s="124"/>
      <c r="S130" s="153"/>
      <c r="T130" s="159">
        <v>86</v>
      </c>
      <c r="U130" s="165" t="str">
        <f t="shared" si="30"/>
        <v/>
      </c>
      <c r="V130" s="82" t="str">
        <f>IF(D133="","",COUNTIF($U$44:U130,U130))</f>
        <v/>
      </c>
      <c r="W130" s="82" t="str">
        <f t="shared" si="31"/>
        <v/>
      </c>
      <c r="X130" s="82" t="str">
        <f t="shared" si="32"/>
        <v/>
      </c>
      <c r="AB130" s="82" t="str">
        <f t="shared" si="33"/>
        <v/>
      </c>
      <c r="AC130" s="82" t="str">
        <f>IF(AD130="","",COUNTIF($AD$44:AD130,AD130))</f>
        <v/>
      </c>
      <c r="AD130" s="82" t="str">
        <f>IF(AE130="","",IF(COUNTIF($AE$44:AE130,AE130)&gt;1,"",AH130))</f>
        <v/>
      </c>
      <c r="AE130" s="82" t="str">
        <f t="shared" si="34"/>
        <v/>
      </c>
      <c r="AF130" s="187" t="str">
        <f t="shared" si="35"/>
        <v/>
      </c>
      <c r="AG130" s="82" t="str">
        <f t="shared" si="36"/>
        <v/>
      </c>
      <c r="AH130" s="82" t="str">
        <f t="shared" si="37"/>
        <v/>
      </c>
      <c r="AI130" s="82" t="str">
        <f t="shared" si="38"/>
        <v/>
      </c>
      <c r="AJ130" s="82" t="str">
        <f t="shared" si="39"/>
        <v/>
      </c>
      <c r="AK130" s="82" t="str">
        <f t="shared" si="40"/>
        <v/>
      </c>
      <c r="AL130" s="82" t="str">
        <f t="shared" si="41"/>
        <v/>
      </c>
      <c r="AM130" s="82" t="str">
        <f t="shared" si="42"/>
        <v/>
      </c>
      <c r="AN130" s="216" t="str">
        <f t="shared" si="43"/>
        <v/>
      </c>
      <c r="AO130" s="216" t="str">
        <f t="shared" si="44"/>
        <v/>
      </c>
      <c r="AP130" s="216" t="str">
        <f t="shared" si="45"/>
        <v/>
      </c>
      <c r="AQ130" s="216" t="str">
        <f t="shared" si="46"/>
        <v/>
      </c>
      <c r="AR130" s="216" t="str">
        <f t="shared" si="47"/>
        <v/>
      </c>
      <c r="AS130" s="216" t="str">
        <f t="shared" si="48"/>
        <v/>
      </c>
      <c r="AT130" s="82" t="str">
        <f t="shared" si="49"/>
        <v/>
      </c>
      <c r="AU130" s="226" t="str">
        <f t="shared" si="50"/>
        <v/>
      </c>
    </row>
    <row r="131" spans="1:47" ht="22.5" customHeight="1">
      <c r="A131" s="28"/>
      <c r="B131" s="28"/>
      <c r="C131" s="48">
        <v>1</v>
      </c>
      <c r="D131" s="64" t="str">
        <f t="shared" si="51"/>
        <v/>
      </c>
      <c r="E131" s="28"/>
      <c r="F131" s="82" t="str">
        <f t="shared" si="52"/>
        <v/>
      </c>
      <c r="G131" s="28"/>
      <c r="H131" s="28"/>
      <c r="I131" s="28"/>
      <c r="J131" s="124"/>
      <c r="K131" s="28"/>
      <c r="L131" s="129">
        <f t="shared" si="53"/>
        <v>0</v>
      </c>
      <c r="M131" s="129">
        <f t="shared" si="54"/>
        <v>0</v>
      </c>
      <c r="N131" s="133">
        <f t="shared" si="55"/>
        <v>0</v>
      </c>
      <c r="O131" s="129">
        <f t="shared" si="56"/>
        <v>0</v>
      </c>
      <c r="P131" s="129">
        <f t="shared" si="57"/>
        <v>0</v>
      </c>
      <c r="Q131" s="129">
        <f t="shared" si="58"/>
        <v>0</v>
      </c>
      <c r="R131" s="124"/>
      <c r="S131" s="153"/>
      <c r="T131" s="159">
        <v>87</v>
      </c>
      <c r="U131" s="165" t="str">
        <f t="shared" si="30"/>
        <v/>
      </c>
      <c r="V131" s="82" t="str">
        <f>IF(D134="","",COUNTIF($U$44:U131,U131))</f>
        <v/>
      </c>
      <c r="W131" s="82" t="str">
        <f t="shared" si="31"/>
        <v/>
      </c>
      <c r="X131" s="82" t="str">
        <f t="shared" si="32"/>
        <v/>
      </c>
      <c r="AB131" s="82" t="str">
        <f t="shared" si="33"/>
        <v/>
      </c>
      <c r="AC131" s="82" t="str">
        <f>IF(AD131="","",COUNTIF($AD$44:AD131,AD131))</f>
        <v/>
      </c>
      <c r="AD131" s="82" t="str">
        <f>IF(AE131="","",IF(COUNTIF($AE$44:AE131,AE131)&gt;1,"",AH131))</f>
        <v/>
      </c>
      <c r="AE131" s="82" t="str">
        <f t="shared" si="34"/>
        <v/>
      </c>
      <c r="AF131" s="187" t="str">
        <f t="shared" si="35"/>
        <v/>
      </c>
      <c r="AG131" s="82" t="str">
        <f t="shared" si="36"/>
        <v/>
      </c>
      <c r="AH131" s="82" t="str">
        <f t="shared" si="37"/>
        <v/>
      </c>
      <c r="AI131" s="82" t="str">
        <f t="shared" si="38"/>
        <v/>
      </c>
      <c r="AJ131" s="82" t="str">
        <f t="shared" si="39"/>
        <v/>
      </c>
      <c r="AK131" s="82" t="str">
        <f t="shared" si="40"/>
        <v/>
      </c>
      <c r="AL131" s="82" t="str">
        <f t="shared" si="41"/>
        <v/>
      </c>
      <c r="AM131" s="82" t="str">
        <f t="shared" si="42"/>
        <v/>
      </c>
      <c r="AN131" s="216" t="str">
        <f t="shared" si="43"/>
        <v/>
      </c>
      <c r="AO131" s="216" t="str">
        <f t="shared" si="44"/>
        <v/>
      </c>
      <c r="AP131" s="216" t="str">
        <f t="shared" si="45"/>
        <v/>
      </c>
      <c r="AQ131" s="216" t="str">
        <f t="shared" si="46"/>
        <v/>
      </c>
      <c r="AR131" s="216" t="str">
        <f t="shared" si="47"/>
        <v/>
      </c>
      <c r="AS131" s="216" t="str">
        <f t="shared" si="48"/>
        <v/>
      </c>
      <c r="AT131" s="82" t="str">
        <f t="shared" si="49"/>
        <v/>
      </c>
      <c r="AU131" s="226" t="str">
        <f t="shared" si="50"/>
        <v/>
      </c>
    </row>
    <row r="132" spans="1:47" ht="22.5" customHeight="1">
      <c r="A132" s="28"/>
      <c r="B132" s="28"/>
      <c r="C132" s="48">
        <v>1</v>
      </c>
      <c r="D132" s="64" t="str">
        <f t="shared" si="51"/>
        <v/>
      </c>
      <c r="E132" s="28"/>
      <c r="F132" s="82" t="str">
        <f t="shared" si="52"/>
        <v/>
      </c>
      <c r="G132" s="28"/>
      <c r="H132" s="28"/>
      <c r="I132" s="28"/>
      <c r="J132" s="124"/>
      <c r="K132" s="28"/>
      <c r="L132" s="129">
        <f t="shared" si="53"/>
        <v>0</v>
      </c>
      <c r="M132" s="129">
        <f t="shared" si="54"/>
        <v>0</v>
      </c>
      <c r="N132" s="133">
        <f t="shared" si="55"/>
        <v>0</v>
      </c>
      <c r="O132" s="129">
        <f t="shared" si="56"/>
        <v>0</v>
      </c>
      <c r="P132" s="129">
        <f t="shared" si="57"/>
        <v>0</v>
      </c>
      <c r="Q132" s="129">
        <f t="shared" si="58"/>
        <v>0</v>
      </c>
      <c r="R132" s="124"/>
      <c r="S132" s="153"/>
      <c r="T132" s="159">
        <v>88</v>
      </c>
      <c r="U132" s="165" t="str">
        <f t="shared" si="30"/>
        <v/>
      </c>
      <c r="V132" s="82" t="str">
        <f>IF(D135="","",COUNTIF($U$44:U132,U132))</f>
        <v/>
      </c>
      <c r="W132" s="82" t="str">
        <f t="shared" si="31"/>
        <v/>
      </c>
      <c r="X132" s="82" t="str">
        <f t="shared" si="32"/>
        <v/>
      </c>
      <c r="AB132" s="82" t="str">
        <f t="shared" si="33"/>
        <v/>
      </c>
      <c r="AC132" s="82" t="str">
        <f>IF(AD132="","",COUNTIF($AD$44:AD132,AD132))</f>
        <v/>
      </c>
      <c r="AD132" s="82" t="str">
        <f>IF(AE132="","",IF(COUNTIF($AE$44:AE132,AE132)&gt;1,"",AH132))</f>
        <v/>
      </c>
      <c r="AE132" s="82" t="str">
        <f t="shared" si="34"/>
        <v/>
      </c>
      <c r="AF132" s="187" t="str">
        <f t="shared" si="35"/>
        <v/>
      </c>
      <c r="AG132" s="82" t="str">
        <f t="shared" si="36"/>
        <v/>
      </c>
      <c r="AH132" s="82" t="str">
        <f t="shared" si="37"/>
        <v/>
      </c>
      <c r="AI132" s="82" t="str">
        <f t="shared" si="38"/>
        <v/>
      </c>
      <c r="AJ132" s="82" t="str">
        <f t="shared" si="39"/>
        <v/>
      </c>
      <c r="AK132" s="82" t="str">
        <f t="shared" si="40"/>
        <v/>
      </c>
      <c r="AL132" s="82" t="str">
        <f t="shared" si="41"/>
        <v/>
      </c>
      <c r="AM132" s="82" t="str">
        <f t="shared" si="42"/>
        <v/>
      </c>
      <c r="AN132" s="216" t="str">
        <f t="shared" si="43"/>
        <v/>
      </c>
      <c r="AO132" s="216" t="str">
        <f t="shared" si="44"/>
        <v/>
      </c>
      <c r="AP132" s="216" t="str">
        <f t="shared" si="45"/>
        <v/>
      </c>
      <c r="AQ132" s="216" t="str">
        <f t="shared" si="46"/>
        <v/>
      </c>
      <c r="AR132" s="216" t="str">
        <f t="shared" si="47"/>
        <v/>
      </c>
      <c r="AS132" s="216" t="str">
        <f t="shared" si="48"/>
        <v/>
      </c>
      <c r="AT132" s="82" t="str">
        <f t="shared" si="49"/>
        <v/>
      </c>
      <c r="AU132" s="226" t="str">
        <f t="shared" si="50"/>
        <v/>
      </c>
    </row>
    <row r="133" spans="1:47" ht="22.5" customHeight="1">
      <c r="A133" s="28"/>
      <c r="B133" s="28"/>
      <c r="C133" s="48">
        <v>1</v>
      </c>
      <c r="D133" s="64" t="str">
        <f t="shared" si="51"/>
        <v/>
      </c>
      <c r="E133" s="28"/>
      <c r="F133" s="82" t="str">
        <f t="shared" si="52"/>
        <v/>
      </c>
      <c r="G133" s="28"/>
      <c r="H133" s="28"/>
      <c r="I133" s="28"/>
      <c r="J133" s="124"/>
      <c r="K133" s="28"/>
      <c r="L133" s="129">
        <f t="shared" si="53"/>
        <v>0</v>
      </c>
      <c r="M133" s="129">
        <f t="shared" si="54"/>
        <v>0</v>
      </c>
      <c r="N133" s="133">
        <f t="shared" si="55"/>
        <v>0</v>
      </c>
      <c r="O133" s="129">
        <f t="shared" si="56"/>
        <v>0</v>
      </c>
      <c r="P133" s="129">
        <f t="shared" si="57"/>
        <v>0</v>
      </c>
      <c r="Q133" s="129">
        <f t="shared" si="58"/>
        <v>0</v>
      </c>
      <c r="R133" s="124"/>
      <c r="S133" s="153"/>
      <c r="T133" s="159">
        <v>89</v>
      </c>
      <c r="U133" s="165" t="str">
        <f t="shared" si="30"/>
        <v/>
      </c>
      <c r="V133" s="82" t="str">
        <f>IF(D136="","",COUNTIF($U$44:U133,U133))</f>
        <v/>
      </c>
      <c r="W133" s="82" t="str">
        <f t="shared" si="31"/>
        <v/>
      </c>
      <c r="X133" s="82" t="str">
        <f t="shared" si="32"/>
        <v/>
      </c>
      <c r="AB133" s="82" t="str">
        <f t="shared" si="33"/>
        <v/>
      </c>
      <c r="AC133" s="82" t="str">
        <f>IF(AD133="","",COUNTIF($AD$44:AD133,AD133))</f>
        <v/>
      </c>
      <c r="AD133" s="82" t="str">
        <f>IF(AE133="","",IF(COUNTIF($AE$44:AE133,AE133)&gt;1,"",AH133))</f>
        <v/>
      </c>
      <c r="AE133" s="82" t="str">
        <f t="shared" si="34"/>
        <v/>
      </c>
      <c r="AF133" s="187" t="str">
        <f t="shared" si="35"/>
        <v/>
      </c>
      <c r="AG133" s="82" t="str">
        <f t="shared" si="36"/>
        <v/>
      </c>
      <c r="AH133" s="82" t="str">
        <f t="shared" si="37"/>
        <v/>
      </c>
      <c r="AI133" s="82" t="str">
        <f t="shared" si="38"/>
        <v/>
      </c>
      <c r="AJ133" s="82" t="str">
        <f t="shared" si="39"/>
        <v/>
      </c>
      <c r="AK133" s="82" t="str">
        <f t="shared" si="40"/>
        <v/>
      </c>
      <c r="AL133" s="82" t="str">
        <f t="shared" si="41"/>
        <v/>
      </c>
      <c r="AM133" s="82" t="str">
        <f t="shared" si="42"/>
        <v/>
      </c>
      <c r="AN133" s="216" t="str">
        <f t="shared" si="43"/>
        <v/>
      </c>
      <c r="AO133" s="216" t="str">
        <f t="shared" si="44"/>
        <v/>
      </c>
      <c r="AP133" s="216" t="str">
        <f t="shared" si="45"/>
        <v/>
      </c>
      <c r="AQ133" s="216" t="str">
        <f t="shared" si="46"/>
        <v/>
      </c>
      <c r="AR133" s="216" t="str">
        <f t="shared" si="47"/>
        <v/>
      </c>
      <c r="AS133" s="216" t="str">
        <f t="shared" si="48"/>
        <v/>
      </c>
      <c r="AT133" s="82" t="str">
        <f t="shared" si="49"/>
        <v/>
      </c>
      <c r="AU133" s="226" t="str">
        <f t="shared" si="50"/>
        <v/>
      </c>
    </row>
    <row r="134" spans="1:47" ht="22.5" customHeight="1">
      <c r="A134" s="28"/>
      <c r="B134" s="28"/>
      <c r="C134" s="48">
        <v>1</v>
      </c>
      <c r="D134" s="64" t="str">
        <f t="shared" si="51"/>
        <v/>
      </c>
      <c r="E134" s="28"/>
      <c r="F134" s="82" t="str">
        <f t="shared" si="52"/>
        <v/>
      </c>
      <c r="G134" s="28"/>
      <c r="H134" s="28"/>
      <c r="I134" s="28"/>
      <c r="J134" s="124"/>
      <c r="K134" s="28"/>
      <c r="L134" s="129">
        <f t="shared" si="53"/>
        <v>0</v>
      </c>
      <c r="M134" s="129">
        <f t="shared" si="54"/>
        <v>0</v>
      </c>
      <c r="N134" s="133">
        <f t="shared" si="55"/>
        <v>0</v>
      </c>
      <c r="O134" s="129">
        <f t="shared" si="56"/>
        <v>0</v>
      </c>
      <c r="P134" s="129">
        <f t="shared" si="57"/>
        <v>0</v>
      </c>
      <c r="Q134" s="129">
        <f t="shared" si="58"/>
        <v>0</v>
      </c>
      <c r="R134" s="124"/>
      <c r="S134" s="153"/>
      <c r="T134" s="159">
        <v>90</v>
      </c>
      <c r="U134" s="165" t="str">
        <f t="shared" si="30"/>
        <v/>
      </c>
      <c r="V134" s="82" t="str">
        <f>IF(D137="","",COUNTIF($U$44:U134,U134))</f>
        <v/>
      </c>
      <c r="W134" s="82" t="str">
        <f t="shared" si="31"/>
        <v/>
      </c>
      <c r="X134" s="82" t="str">
        <f t="shared" si="32"/>
        <v/>
      </c>
      <c r="AB134" s="82" t="str">
        <f t="shared" si="33"/>
        <v/>
      </c>
      <c r="AC134" s="82" t="str">
        <f>IF(AD134="","",COUNTIF($AD$44:AD134,AD134))</f>
        <v/>
      </c>
      <c r="AD134" s="82" t="str">
        <f>IF(AE134="","",IF(COUNTIF($AE$44:AE134,AE134)&gt;1,"",AH134))</f>
        <v/>
      </c>
      <c r="AE134" s="82" t="str">
        <f t="shared" si="34"/>
        <v/>
      </c>
      <c r="AF134" s="187" t="str">
        <f t="shared" si="35"/>
        <v/>
      </c>
      <c r="AG134" s="82" t="str">
        <f t="shared" si="36"/>
        <v/>
      </c>
      <c r="AH134" s="82" t="str">
        <f t="shared" si="37"/>
        <v/>
      </c>
      <c r="AI134" s="82" t="str">
        <f t="shared" si="38"/>
        <v/>
      </c>
      <c r="AJ134" s="82" t="str">
        <f t="shared" si="39"/>
        <v/>
      </c>
      <c r="AK134" s="82" t="str">
        <f t="shared" si="40"/>
        <v/>
      </c>
      <c r="AL134" s="82" t="str">
        <f t="shared" si="41"/>
        <v/>
      </c>
      <c r="AM134" s="82" t="str">
        <f t="shared" si="42"/>
        <v/>
      </c>
      <c r="AN134" s="216" t="str">
        <f t="shared" si="43"/>
        <v/>
      </c>
      <c r="AO134" s="216" t="str">
        <f t="shared" si="44"/>
        <v/>
      </c>
      <c r="AP134" s="216" t="str">
        <f t="shared" si="45"/>
        <v/>
      </c>
      <c r="AQ134" s="216" t="str">
        <f t="shared" si="46"/>
        <v/>
      </c>
      <c r="AR134" s="216" t="str">
        <f t="shared" si="47"/>
        <v/>
      </c>
      <c r="AS134" s="216" t="str">
        <f t="shared" si="48"/>
        <v/>
      </c>
      <c r="AT134" s="82" t="str">
        <f t="shared" si="49"/>
        <v/>
      </c>
      <c r="AU134" s="226" t="str">
        <f t="shared" si="50"/>
        <v/>
      </c>
    </row>
    <row r="135" spans="1:47" ht="22.5" customHeight="1">
      <c r="A135" s="28"/>
      <c r="B135" s="28"/>
      <c r="C135" s="48">
        <v>1</v>
      </c>
      <c r="D135" s="64" t="str">
        <f t="shared" si="51"/>
        <v/>
      </c>
      <c r="E135" s="28"/>
      <c r="F135" s="82" t="str">
        <f t="shared" si="52"/>
        <v/>
      </c>
      <c r="G135" s="28"/>
      <c r="H135" s="28"/>
      <c r="I135" s="28"/>
      <c r="J135" s="124"/>
      <c r="K135" s="28"/>
      <c r="L135" s="129">
        <f t="shared" si="53"/>
        <v>0</v>
      </c>
      <c r="M135" s="129">
        <f t="shared" si="54"/>
        <v>0</v>
      </c>
      <c r="N135" s="133">
        <f t="shared" si="55"/>
        <v>0</v>
      </c>
      <c r="O135" s="129">
        <f t="shared" si="56"/>
        <v>0</v>
      </c>
      <c r="P135" s="129">
        <f t="shared" si="57"/>
        <v>0</v>
      </c>
      <c r="Q135" s="129">
        <f t="shared" si="58"/>
        <v>0</v>
      </c>
      <c r="R135" s="124"/>
      <c r="S135" s="153"/>
      <c r="T135" s="159">
        <v>91</v>
      </c>
      <c r="U135" s="165" t="str">
        <f t="shared" si="30"/>
        <v/>
      </c>
      <c r="V135" s="82" t="str">
        <f>IF(D138="","",COUNTIF($U$44:U135,U135))</f>
        <v/>
      </c>
      <c r="W135" s="82" t="str">
        <f t="shared" si="31"/>
        <v/>
      </c>
      <c r="X135" s="82" t="str">
        <f t="shared" si="32"/>
        <v/>
      </c>
      <c r="AB135" s="82" t="str">
        <f t="shared" si="33"/>
        <v/>
      </c>
      <c r="AC135" s="82" t="str">
        <f>IF(AD135="","",COUNTIF($AD$44:AD135,AD135))</f>
        <v/>
      </c>
      <c r="AD135" s="82" t="str">
        <f>IF(AE135="","",IF(COUNTIF($AE$44:AE135,AE135)&gt;1,"",AH135))</f>
        <v/>
      </c>
      <c r="AE135" s="82" t="str">
        <f t="shared" si="34"/>
        <v/>
      </c>
      <c r="AF135" s="187" t="str">
        <f t="shared" si="35"/>
        <v/>
      </c>
      <c r="AG135" s="82" t="str">
        <f t="shared" si="36"/>
        <v/>
      </c>
      <c r="AH135" s="82" t="str">
        <f t="shared" si="37"/>
        <v/>
      </c>
      <c r="AI135" s="82" t="str">
        <f t="shared" si="38"/>
        <v/>
      </c>
      <c r="AJ135" s="82" t="str">
        <f t="shared" si="39"/>
        <v/>
      </c>
      <c r="AK135" s="82" t="str">
        <f t="shared" si="40"/>
        <v/>
      </c>
      <c r="AL135" s="82" t="str">
        <f t="shared" si="41"/>
        <v/>
      </c>
      <c r="AM135" s="82" t="str">
        <f t="shared" si="42"/>
        <v/>
      </c>
      <c r="AN135" s="216" t="str">
        <f t="shared" si="43"/>
        <v/>
      </c>
      <c r="AO135" s="216" t="str">
        <f t="shared" si="44"/>
        <v/>
      </c>
      <c r="AP135" s="216" t="str">
        <f t="shared" si="45"/>
        <v/>
      </c>
      <c r="AQ135" s="216" t="str">
        <f t="shared" si="46"/>
        <v/>
      </c>
      <c r="AR135" s="216" t="str">
        <f t="shared" si="47"/>
        <v/>
      </c>
      <c r="AS135" s="216" t="str">
        <f t="shared" si="48"/>
        <v/>
      </c>
      <c r="AT135" s="82" t="str">
        <f t="shared" si="49"/>
        <v/>
      </c>
      <c r="AU135" s="226" t="str">
        <f t="shared" si="50"/>
        <v/>
      </c>
    </row>
    <row r="136" spans="1:47" ht="22.5" customHeight="1">
      <c r="A136" s="28"/>
      <c r="B136" s="28"/>
      <c r="C136" s="48">
        <v>1</v>
      </c>
      <c r="D136" s="64" t="str">
        <f t="shared" si="51"/>
        <v/>
      </c>
      <c r="E136" s="28"/>
      <c r="F136" s="82" t="str">
        <f t="shared" si="52"/>
        <v/>
      </c>
      <c r="G136" s="28"/>
      <c r="H136" s="28"/>
      <c r="I136" s="28"/>
      <c r="J136" s="124"/>
      <c r="K136" s="28"/>
      <c r="L136" s="129">
        <f t="shared" si="53"/>
        <v>0</v>
      </c>
      <c r="M136" s="129">
        <f t="shared" si="54"/>
        <v>0</v>
      </c>
      <c r="N136" s="133">
        <f t="shared" si="55"/>
        <v>0</v>
      </c>
      <c r="O136" s="129">
        <f t="shared" si="56"/>
        <v>0</v>
      </c>
      <c r="P136" s="129">
        <f t="shared" si="57"/>
        <v>0</v>
      </c>
      <c r="Q136" s="129">
        <f t="shared" si="58"/>
        <v>0</v>
      </c>
      <c r="R136" s="124"/>
      <c r="S136" s="153"/>
      <c r="T136" s="159">
        <v>92</v>
      </c>
      <c r="U136" s="165" t="str">
        <f t="shared" si="30"/>
        <v/>
      </c>
      <c r="V136" s="82" t="str">
        <f>IF(D139="","",COUNTIF($U$44:U136,U136))</f>
        <v/>
      </c>
      <c r="W136" s="82" t="str">
        <f t="shared" si="31"/>
        <v/>
      </c>
      <c r="X136" s="82" t="str">
        <f t="shared" si="32"/>
        <v/>
      </c>
      <c r="AB136" s="82" t="str">
        <f t="shared" si="33"/>
        <v/>
      </c>
      <c r="AC136" s="82" t="str">
        <f>IF(AD136="","",COUNTIF($AD$44:AD136,AD136))</f>
        <v/>
      </c>
      <c r="AD136" s="82" t="str">
        <f>IF(AE136="","",IF(COUNTIF($AE$44:AE136,AE136)&gt;1,"",AH136))</f>
        <v/>
      </c>
      <c r="AE136" s="82" t="str">
        <f t="shared" si="34"/>
        <v/>
      </c>
      <c r="AF136" s="187" t="str">
        <f t="shared" si="35"/>
        <v/>
      </c>
      <c r="AG136" s="82" t="str">
        <f t="shared" si="36"/>
        <v/>
      </c>
      <c r="AH136" s="82" t="str">
        <f t="shared" si="37"/>
        <v/>
      </c>
      <c r="AI136" s="82" t="str">
        <f t="shared" si="38"/>
        <v/>
      </c>
      <c r="AJ136" s="82" t="str">
        <f t="shared" si="39"/>
        <v/>
      </c>
      <c r="AK136" s="82" t="str">
        <f t="shared" si="40"/>
        <v/>
      </c>
      <c r="AL136" s="82" t="str">
        <f t="shared" si="41"/>
        <v/>
      </c>
      <c r="AM136" s="82" t="str">
        <f t="shared" si="42"/>
        <v/>
      </c>
      <c r="AN136" s="216" t="str">
        <f t="shared" si="43"/>
        <v/>
      </c>
      <c r="AO136" s="216" t="str">
        <f t="shared" si="44"/>
        <v/>
      </c>
      <c r="AP136" s="216" t="str">
        <f t="shared" si="45"/>
        <v/>
      </c>
      <c r="AQ136" s="216" t="str">
        <f t="shared" si="46"/>
        <v/>
      </c>
      <c r="AR136" s="216" t="str">
        <f t="shared" si="47"/>
        <v/>
      </c>
      <c r="AS136" s="216" t="str">
        <f t="shared" si="48"/>
        <v/>
      </c>
      <c r="AT136" s="82" t="str">
        <f t="shared" si="49"/>
        <v/>
      </c>
      <c r="AU136" s="226" t="str">
        <f t="shared" si="50"/>
        <v/>
      </c>
    </row>
    <row r="137" spans="1:47" ht="22.5" customHeight="1">
      <c r="A137" s="28"/>
      <c r="B137" s="28"/>
      <c r="C137" s="48">
        <v>1</v>
      </c>
      <c r="D137" s="64" t="str">
        <f t="shared" si="51"/>
        <v/>
      </c>
      <c r="E137" s="28"/>
      <c r="F137" s="82" t="str">
        <f t="shared" si="52"/>
        <v/>
      </c>
      <c r="G137" s="28"/>
      <c r="H137" s="28"/>
      <c r="I137" s="28"/>
      <c r="J137" s="124"/>
      <c r="K137" s="28"/>
      <c r="L137" s="129">
        <f t="shared" si="53"/>
        <v>0</v>
      </c>
      <c r="M137" s="129">
        <f t="shared" si="54"/>
        <v>0</v>
      </c>
      <c r="N137" s="133">
        <f t="shared" si="55"/>
        <v>0</v>
      </c>
      <c r="O137" s="129">
        <f t="shared" si="56"/>
        <v>0</v>
      </c>
      <c r="P137" s="129">
        <f t="shared" si="57"/>
        <v>0</v>
      </c>
      <c r="Q137" s="129">
        <f t="shared" si="58"/>
        <v>0</v>
      </c>
      <c r="R137" s="124"/>
      <c r="S137" s="153"/>
      <c r="T137" s="159">
        <v>93</v>
      </c>
      <c r="U137" s="165" t="str">
        <f t="shared" si="30"/>
        <v/>
      </c>
      <c r="V137" s="82" t="str">
        <f>IF(D140="","",COUNTIF($U$44:U137,U137))</f>
        <v/>
      </c>
      <c r="W137" s="82" t="str">
        <f t="shared" si="31"/>
        <v/>
      </c>
      <c r="X137" s="82" t="str">
        <f t="shared" si="32"/>
        <v/>
      </c>
      <c r="AB137" s="82" t="str">
        <f t="shared" si="33"/>
        <v/>
      </c>
      <c r="AC137" s="82" t="str">
        <f>IF(AD137="","",COUNTIF($AD$44:AD137,AD137))</f>
        <v/>
      </c>
      <c r="AD137" s="82" t="str">
        <f>IF(AE137="","",IF(COUNTIF($AE$44:AE137,AE137)&gt;1,"",AH137))</f>
        <v/>
      </c>
      <c r="AE137" s="82" t="str">
        <f t="shared" si="34"/>
        <v/>
      </c>
      <c r="AF137" s="187" t="str">
        <f t="shared" si="35"/>
        <v/>
      </c>
      <c r="AG137" s="82" t="str">
        <f t="shared" si="36"/>
        <v/>
      </c>
      <c r="AH137" s="82" t="str">
        <f t="shared" si="37"/>
        <v/>
      </c>
      <c r="AI137" s="82" t="str">
        <f t="shared" si="38"/>
        <v/>
      </c>
      <c r="AJ137" s="82" t="str">
        <f t="shared" si="39"/>
        <v/>
      </c>
      <c r="AK137" s="82" t="str">
        <f t="shared" si="40"/>
        <v/>
      </c>
      <c r="AL137" s="82" t="str">
        <f t="shared" si="41"/>
        <v/>
      </c>
      <c r="AM137" s="82" t="str">
        <f t="shared" si="42"/>
        <v/>
      </c>
      <c r="AN137" s="216" t="str">
        <f t="shared" si="43"/>
        <v/>
      </c>
      <c r="AO137" s="216" t="str">
        <f t="shared" si="44"/>
        <v/>
      </c>
      <c r="AP137" s="216" t="str">
        <f t="shared" si="45"/>
        <v/>
      </c>
      <c r="AQ137" s="216" t="str">
        <f t="shared" si="46"/>
        <v/>
      </c>
      <c r="AR137" s="216" t="str">
        <f t="shared" si="47"/>
        <v/>
      </c>
      <c r="AS137" s="216" t="str">
        <f t="shared" si="48"/>
        <v/>
      </c>
      <c r="AT137" s="82" t="str">
        <f t="shared" si="49"/>
        <v/>
      </c>
      <c r="AU137" s="226" t="str">
        <f t="shared" si="50"/>
        <v/>
      </c>
    </row>
    <row r="138" spans="1:47" ht="22.5" customHeight="1">
      <c r="A138" s="28"/>
      <c r="B138" s="28"/>
      <c r="C138" s="48">
        <v>1</v>
      </c>
      <c r="D138" s="64" t="str">
        <f t="shared" si="51"/>
        <v/>
      </c>
      <c r="E138" s="28"/>
      <c r="F138" s="82" t="str">
        <f t="shared" si="52"/>
        <v/>
      </c>
      <c r="G138" s="28"/>
      <c r="H138" s="28"/>
      <c r="I138" s="28"/>
      <c r="J138" s="124"/>
      <c r="K138" s="28"/>
      <c r="L138" s="129">
        <f t="shared" si="53"/>
        <v>0</v>
      </c>
      <c r="M138" s="129">
        <f t="shared" si="54"/>
        <v>0</v>
      </c>
      <c r="N138" s="133">
        <f t="shared" si="55"/>
        <v>0</v>
      </c>
      <c r="O138" s="129">
        <f t="shared" si="56"/>
        <v>0</v>
      </c>
      <c r="P138" s="129">
        <f t="shared" si="57"/>
        <v>0</v>
      </c>
      <c r="Q138" s="129">
        <f t="shared" si="58"/>
        <v>0</v>
      </c>
      <c r="R138" s="124"/>
      <c r="S138" s="153"/>
      <c r="T138" s="159">
        <v>94</v>
      </c>
      <c r="U138" s="165" t="str">
        <f t="shared" si="30"/>
        <v/>
      </c>
      <c r="V138" s="82" t="str">
        <f>IF(D141="","",COUNTIF($U$44:U138,U138))</f>
        <v/>
      </c>
      <c r="W138" s="82" t="str">
        <f t="shared" si="31"/>
        <v/>
      </c>
      <c r="X138" s="82" t="str">
        <f t="shared" si="32"/>
        <v/>
      </c>
      <c r="AB138" s="82" t="str">
        <f t="shared" si="33"/>
        <v/>
      </c>
      <c r="AC138" s="82" t="str">
        <f>IF(AD138="","",COUNTIF($AD$44:AD138,AD138))</f>
        <v/>
      </c>
      <c r="AD138" s="82" t="str">
        <f>IF(AE138="","",IF(COUNTIF($AE$44:AE138,AE138)&gt;1,"",AH138))</f>
        <v/>
      </c>
      <c r="AE138" s="82" t="str">
        <f t="shared" si="34"/>
        <v/>
      </c>
      <c r="AF138" s="187" t="str">
        <f t="shared" si="35"/>
        <v/>
      </c>
      <c r="AG138" s="82" t="str">
        <f t="shared" si="36"/>
        <v/>
      </c>
      <c r="AH138" s="82" t="str">
        <f t="shared" si="37"/>
        <v/>
      </c>
      <c r="AI138" s="82" t="str">
        <f t="shared" si="38"/>
        <v/>
      </c>
      <c r="AJ138" s="82" t="str">
        <f t="shared" si="39"/>
        <v/>
      </c>
      <c r="AK138" s="82" t="str">
        <f t="shared" si="40"/>
        <v/>
      </c>
      <c r="AL138" s="82" t="str">
        <f t="shared" si="41"/>
        <v/>
      </c>
      <c r="AM138" s="82" t="str">
        <f t="shared" si="42"/>
        <v/>
      </c>
      <c r="AN138" s="216" t="str">
        <f t="shared" si="43"/>
        <v/>
      </c>
      <c r="AO138" s="216" t="str">
        <f t="shared" si="44"/>
        <v/>
      </c>
      <c r="AP138" s="216" t="str">
        <f t="shared" si="45"/>
        <v/>
      </c>
      <c r="AQ138" s="216" t="str">
        <f t="shared" si="46"/>
        <v/>
      </c>
      <c r="AR138" s="216" t="str">
        <f t="shared" si="47"/>
        <v/>
      </c>
      <c r="AS138" s="216" t="str">
        <f t="shared" si="48"/>
        <v/>
      </c>
      <c r="AT138" s="82" t="str">
        <f t="shared" si="49"/>
        <v/>
      </c>
      <c r="AU138" s="226" t="str">
        <f t="shared" si="50"/>
        <v/>
      </c>
    </row>
    <row r="139" spans="1:47" ht="22.5" customHeight="1">
      <c r="A139" s="28"/>
      <c r="B139" s="28"/>
      <c r="C139" s="48">
        <v>1</v>
      </c>
      <c r="D139" s="64" t="str">
        <f t="shared" si="51"/>
        <v/>
      </c>
      <c r="E139" s="28"/>
      <c r="F139" s="82" t="str">
        <f t="shared" si="52"/>
        <v/>
      </c>
      <c r="G139" s="28"/>
      <c r="H139" s="28"/>
      <c r="I139" s="28"/>
      <c r="J139" s="124"/>
      <c r="K139" s="28"/>
      <c r="L139" s="129">
        <f t="shared" si="53"/>
        <v>0</v>
      </c>
      <c r="M139" s="129">
        <f t="shared" si="54"/>
        <v>0</v>
      </c>
      <c r="N139" s="133">
        <f t="shared" si="55"/>
        <v>0</v>
      </c>
      <c r="O139" s="129">
        <f t="shared" si="56"/>
        <v>0</v>
      </c>
      <c r="P139" s="129">
        <f t="shared" si="57"/>
        <v>0</v>
      </c>
      <c r="Q139" s="129">
        <f t="shared" si="58"/>
        <v>0</v>
      </c>
      <c r="R139" s="124"/>
      <c r="S139" s="153"/>
      <c r="T139" s="159">
        <v>95</v>
      </c>
      <c r="U139" s="165" t="str">
        <f t="shared" si="30"/>
        <v/>
      </c>
      <c r="V139" s="82" t="str">
        <f>IF(D142="","",COUNTIF($U$44:U139,U139))</f>
        <v/>
      </c>
      <c r="W139" s="82" t="str">
        <f t="shared" si="31"/>
        <v/>
      </c>
      <c r="X139" s="82" t="str">
        <f t="shared" si="32"/>
        <v/>
      </c>
      <c r="AB139" s="82" t="str">
        <f t="shared" si="33"/>
        <v/>
      </c>
      <c r="AC139" s="82" t="str">
        <f>IF(AD139="","",COUNTIF($AD$44:AD139,AD139))</f>
        <v/>
      </c>
      <c r="AD139" s="82" t="str">
        <f>IF(AE139="","",IF(COUNTIF($AE$44:AE139,AE139)&gt;1,"",AH139))</f>
        <v/>
      </c>
      <c r="AE139" s="82" t="str">
        <f t="shared" si="34"/>
        <v/>
      </c>
      <c r="AF139" s="187" t="str">
        <f t="shared" si="35"/>
        <v/>
      </c>
      <c r="AG139" s="82" t="str">
        <f t="shared" si="36"/>
        <v/>
      </c>
      <c r="AH139" s="82" t="str">
        <f t="shared" si="37"/>
        <v/>
      </c>
      <c r="AI139" s="82" t="str">
        <f t="shared" si="38"/>
        <v/>
      </c>
      <c r="AJ139" s="82" t="str">
        <f t="shared" si="39"/>
        <v/>
      </c>
      <c r="AK139" s="82" t="str">
        <f t="shared" si="40"/>
        <v/>
      </c>
      <c r="AL139" s="82" t="str">
        <f t="shared" si="41"/>
        <v/>
      </c>
      <c r="AM139" s="82" t="str">
        <f t="shared" si="42"/>
        <v/>
      </c>
      <c r="AN139" s="216" t="str">
        <f t="shared" si="43"/>
        <v/>
      </c>
      <c r="AO139" s="216" t="str">
        <f t="shared" si="44"/>
        <v/>
      </c>
      <c r="AP139" s="216" t="str">
        <f t="shared" si="45"/>
        <v/>
      </c>
      <c r="AQ139" s="216" t="str">
        <f t="shared" si="46"/>
        <v/>
      </c>
      <c r="AR139" s="216" t="str">
        <f t="shared" si="47"/>
        <v/>
      </c>
      <c r="AS139" s="216" t="str">
        <f t="shared" si="48"/>
        <v/>
      </c>
      <c r="AT139" s="82" t="str">
        <f t="shared" si="49"/>
        <v/>
      </c>
      <c r="AU139" s="226" t="str">
        <f t="shared" si="50"/>
        <v/>
      </c>
    </row>
    <row r="140" spans="1:47" ht="22.5" customHeight="1">
      <c r="A140" s="28"/>
      <c r="B140" s="28"/>
      <c r="C140" s="48">
        <v>1</v>
      </c>
      <c r="D140" s="64" t="str">
        <f t="shared" si="51"/>
        <v/>
      </c>
      <c r="E140" s="28"/>
      <c r="F140" s="82" t="str">
        <f t="shared" si="52"/>
        <v/>
      </c>
      <c r="G140" s="28"/>
      <c r="H140" s="28"/>
      <c r="I140" s="28"/>
      <c r="J140" s="124"/>
      <c r="K140" s="28"/>
      <c r="L140" s="129">
        <f t="shared" si="53"/>
        <v>0</v>
      </c>
      <c r="M140" s="129">
        <f t="shared" si="54"/>
        <v>0</v>
      </c>
      <c r="N140" s="133">
        <f t="shared" si="55"/>
        <v>0</v>
      </c>
      <c r="O140" s="129">
        <f t="shared" si="56"/>
        <v>0</v>
      </c>
      <c r="P140" s="129">
        <f t="shared" si="57"/>
        <v>0</v>
      </c>
      <c r="Q140" s="129">
        <f t="shared" si="58"/>
        <v>0</v>
      </c>
      <c r="R140" s="124"/>
      <c r="S140" s="153"/>
      <c r="T140" s="159">
        <v>96</v>
      </c>
      <c r="U140" s="165" t="str">
        <f t="shared" si="30"/>
        <v/>
      </c>
      <c r="V140" s="82" t="str">
        <f>IF(D143="","",COUNTIF($U$44:U140,U140))</f>
        <v/>
      </c>
      <c r="W140" s="82" t="str">
        <f t="shared" si="31"/>
        <v/>
      </c>
      <c r="X140" s="82" t="str">
        <f t="shared" si="32"/>
        <v/>
      </c>
      <c r="AB140" s="82" t="str">
        <f t="shared" si="33"/>
        <v/>
      </c>
      <c r="AC140" s="82" t="str">
        <f>IF(AD140="","",COUNTIF($AD$44:AD140,AD140))</f>
        <v/>
      </c>
      <c r="AD140" s="82" t="str">
        <f>IF(AE140="","",IF(COUNTIF($AE$44:AE140,AE140)&gt;1,"",AH140))</f>
        <v/>
      </c>
      <c r="AE140" s="82" t="str">
        <f t="shared" si="34"/>
        <v/>
      </c>
      <c r="AF140" s="187" t="str">
        <f t="shared" si="35"/>
        <v/>
      </c>
      <c r="AG140" s="82" t="str">
        <f t="shared" si="36"/>
        <v/>
      </c>
      <c r="AH140" s="82" t="str">
        <f t="shared" si="37"/>
        <v/>
      </c>
      <c r="AI140" s="82" t="str">
        <f t="shared" si="38"/>
        <v/>
      </c>
      <c r="AJ140" s="82" t="str">
        <f t="shared" si="39"/>
        <v/>
      </c>
      <c r="AK140" s="82" t="str">
        <f t="shared" si="40"/>
        <v/>
      </c>
      <c r="AL140" s="82" t="str">
        <f t="shared" si="41"/>
        <v/>
      </c>
      <c r="AM140" s="82" t="str">
        <f t="shared" si="42"/>
        <v/>
      </c>
      <c r="AN140" s="216" t="str">
        <f t="shared" si="43"/>
        <v/>
      </c>
      <c r="AO140" s="216" t="str">
        <f t="shared" si="44"/>
        <v/>
      </c>
      <c r="AP140" s="216" t="str">
        <f t="shared" si="45"/>
        <v/>
      </c>
      <c r="AQ140" s="216" t="str">
        <f t="shared" si="46"/>
        <v/>
      </c>
      <c r="AR140" s="216" t="str">
        <f t="shared" si="47"/>
        <v/>
      </c>
      <c r="AS140" s="216" t="str">
        <f t="shared" si="48"/>
        <v/>
      </c>
      <c r="AT140" s="82" t="str">
        <f t="shared" si="49"/>
        <v/>
      </c>
      <c r="AU140" s="226" t="str">
        <f t="shared" si="50"/>
        <v/>
      </c>
    </row>
    <row r="141" spans="1:47" ht="22.5" customHeight="1">
      <c r="A141" s="28"/>
      <c r="B141" s="28"/>
      <c r="C141" s="48">
        <v>1</v>
      </c>
      <c r="D141" s="64" t="str">
        <f t="shared" si="51"/>
        <v/>
      </c>
      <c r="E141" s="28"/>
      <c r="F141" s="82" t="str">
        <f t="shared" si="52"/>
        <v/>
      </c>
      <c r="G141" s="28"/>
      <c r="H141" s="28"/>
      <c r="I141" s="28"/>
      <c r="J141" s="124"/>
      <c r="K141" s="28"/>
      <c r="L141" s="129">
        <f t="shared" si="53"/>
        <v>0</v>
      </c>
      <c r="M141" s="129">
        <f t="shared" si="54"/>
        <v>0</v>
      </c>
      <c r="N141" s="133">
        <f t="shared" si="55"/>
        <v>0</v>
      </c>
      <c r="O141" s="129">
        <f t="shared" si="56"/>
        <v>0</v>
      </c>
      <c r="P141" s="129">
        <f t="shared" si="57"/>
        <v>0</v>
      </c>
      <c r="Q141" s="129">
        <f t="shared" si="58"/>
        <v>0</v>
      </c>
      <c r="R141" s="124"/>
      <c r="S141" s="153"/>
      <c r="T141" s="159">
        <v>97</v>
      </c>
      <c r="U141" s="165" t="str">
        <f t="shared" si="30"/>
        <v/>
      </c>
      <c r="V141" s="82" t="str">
        <f>IF(D144="","",COUNTIF($U$44:U141,U141))</f>
        <v/>
      </c>
      <c r="W141" s="82" t="str">
        <f t="shared" si="31"/>
        <v/>
      </c>
      <c r="X141" s="82" t="str">
        <f t="shared" si="32"/>
        <v/>
      </c>
      <c r="AB141" s="82" t="str">
        <f t="shared" si="33"/>
        <v/>
      </c>
      <c r="AC141" s="82" t="str">
        <f>IF(AD141="","",COUNTIF($AD$44:AD141,AD141))</f>
        <v/>
      </c>
      <c r="AD141" s="82" t="str">
        <f>IF(AE141="","",IF(COUNTIF($AE$44:AE141,AE141)&gt;1,"",AH141))</f>
        <v/>
      </c>
      <c r="AE141" s="82" t="str">
        <f t="shared" si="34"/>
        <v/>
      </c>
      <c r="AF141" s="187" t="str">
        <f t="shared" si="35"/>
        <v/>
      </c>
      <c r="AG141" s="82" t="str">
        <f t="shared" si="36"/>
        <v/>
      </c>
      <c r="AH141" s="82" t="str">
        <f t="shared" si="37"/>
        <v/>
      </c>
      <c r="AI141" s="82" t="str">
        <f t="shared" si="38"/>
        <v/>
      </c>
      <c r="AJ141" s="82" t="str">
        <f t="shared" si="39"/>
        <v/>
      </c>
      <c r="AK141" s="82" t="str">
        <f t="shared" si="40"/>
        <v/>
      </c>
      <c r="AL141" s="82" t="str">
        <f t="shared" si="41"/>
        <v/>
      </c>
      <c r="AM141" s="82" t="str">
        <f t="shared" si="42"/>
        <v/>
      </c>
      <c r="AN141" s="216" t="str">
        <f t="shared" si="43"/>
        <v/>
      </c>
      <c r="AO141" s="216" t="str">
        <f t="shared" si="44"/>
        <v/>
      </c>
      <c r="AP141" s="216" t="str">
        <f t="shared" si="45"/>
        <v/>
      </c>
      <c r="AQ141" s="216" t="str">
        <f t="shared" si="46"/>
        <v/>
      </c>
      <c r="AR141" s="216" t="str">
        <f t="shared" si="47"/>
        <v/>
      </c>
      <c r="AS141" s="216" t="str">
        <f t="shared" si="48"/>
        <v/>
      </c>
      <c r="AT141" s="82" t="str">
        <f t="shared" si="49"/>
        <v/>
      </c>
      <c r="AU141" s="226" t="str">
        <f t="shared" si="50"/>
        <v/>
      </c>
    </row>
    <row r="142" spans="1:47" ht="22.5" customHeight="1">
      <c r="A142" s="28"/>
      <c r="B142" s="28"/>
      <c r="C142" s="48">
        <v>1</v>
      </c>
      <c r="D142" s="64" t="str">
        <f t="shared" si="51"/>
        <v/>
      </c>
      <c r="E142" s="28"/>
      <c r="F142" s="82" t="str">
        <f t="shared" si="52"/>
        <v/>
      </c>
      <c r="G142" s="28"/>
      <c r="H142" s="28"/>
      <c r="I142" s="28"/>
      <c r="J142" s="124"/>
      <c r="K142" s="28"/>
      <c r="L142" s="129">
        <f t="shared" si="53"/>
        <v>0</v>
      </c>
      <c r="M142" s="129">
        <f t="shared" si="54"/>
        <v>0</v>
      </c>
      <c r="N142" s="133">
        <f t="shared" si="55"/>
        <v>0</v>
      </c>
      <c r="O142" s="129">
        <f t="shared" si="56"/>
        <v>0</v>
      </c>
      <c r="P142" s="129">
        <f t="shared" si="57"/>
        <v>0</v>
      </c>
      <c r="Q142" s="129">
        <f t="shared" si="58"/>
        <v>0</v>
      </c>
      <c r="R142" s="124"/>
      <c r="S142" s="153"/>
      <c r="T142" s="159">
        <v>98</v>
      </c>
      <c r="U142" s="165" t="str">
        <f t="shared" si="30"/>
        <v/>
      </c>
      <c r="V142" s="82" t="str">
        <f>IF(D145="","",COUNTIF($U$44:U142,U142))</f>
        <v/>
      </c>
      <c r="W142" s="82" t="str">
        <f t="shared" si="31"/>
        <v/>
      </c>
      <c r="X142" s="82" t="str">
        <f t="shared" si="32"/>
        <v/>
      </c>
      <c r="AB142" s="82" t="str">
        <f t="shared" si="33"/>
        <v/>
      </c>
      <c r="AC142" s="82" t="str">
        <f>IF(AD142="","",COUNTIF($AD$44:AD142,AD142))</f>
        <v/>
      </c>
      <c r="AD142" s="82" t="str">
        <f>IF(AE142="","",IF(COUNTIF($AE$44:AE142,AE142)&gt;1,"",AH142))</f>
        <v/>
      </c>
      <c r="AE142" s="82" t="str">
        <f t="shared" si="34"/>
        <v/>
      </c>
      <c r="AF142" s="187" t="str">
        <f t="shared" si="35"/>
        <v/>
      </c>
      <c r="AG142" s="82" t="str">
        <f t="shared" si="36"/>
        <v/>
      </c>
      <c r="AH142" s="82" t="str">
        <f t="shared" si="37"/>
        <v/>
      </c>
      <c r="AI142" s="82" t="str">
        <f t="shared" si="38"/>
        <v/>
      </c>
      <c r="AJ142" s="82" t="str">
        <f t="shared" si="39"/>
        <v/>
      </c>
      <c r="AK142" s="82" t="str">
        <f t="shared" si="40"/>
        <v/>
      </c>
      <c r="AL142" s="82" t="str">
        <f t="shared" si="41"/>
        <v/>
      </c>
      <c r="AM142" s="82" t="str">
        <f t="shared" si="42"/>
        <v/>
      </c>
      <c r="AN142" s="216" t="str">
        <f t="shared" si="43"/>
        <v/>
      </c>
      <c r="AO142" s="216" t="str">
        <f t="shared" si="44"/>
        <v/>
      </c>
      <c r="AP142" s="216" t="str">
        <f t="shared" si="45"/>
        <v/>
      </c>
      <c r="AQ142" s="216" t="str">
        <f t="shared" si="46"/>
        <v/>
      </c>
      <c r="AR142" s="216" t="str">
        <f t="shared" si="47"/>
        <v/>
      </c>
      <c r="AS142" s="216" t="str">
        <f t="shared" si="48"/>
        <v/>
      </c>
      <c r="AT142" s="82" t="str">
        <f t="shared" si="49"/>
        <v/>
      </c>
      <c r="AU142" s="226" t="str">
        <f t="shared" si="50"/>
        <v/>
      </c>
    </row>
    <row r="143" spans="1:47" ht="22.5" customHeight="1">
      <c r="A143" s="28"/>
      <c r="B143" s="28"/>
      <c r="C143" s="48">
        <v>1</v>
      </c>
      <c r="D143" s="64" t="str">
        <f t="shared" si="51"/>
        <v/>
      </c>
      <c r="E143" s="28"/>
      <c r="F143" s="82" t="str">
        <f t="shared" si="52"/>
        <v/>
      </c>
      <c r="G143" s="28"/>
      <c r="H143" s="28"/>
      <c r="I143" s="28"/>
      <c r="J143" s="124"/>
      <c r="K143" s="28"/>
      <c r="L143" s="129">
        <f t="shared" si="53"/>
        <v>0</v>
      </c>
      <c r="M143" s="129">
        <f t="shared" si="54"/>
        <v>0</v>
      </c>
      <c r="N143" s="133">
        <f t="shared" si="55"/>
        <v>0</v>
      </c>
      <c r="O143" s="129">
        <f t="shared" si="56"/>
        <v>0</v>
      </c>
      <c r="P143" s="129">
        <f t="shared" si="57"/>
        <v>0</v>
      </c>
      <c r="Q143" s="129">
        <f t="shared" si="58"/>
        <v>0</v>
      </c>
      <c r="R143" s="124"/>
      <c r="S143" s="153"/>
      <c r="T143" s="159">
        <v>99</v>
      </c>
      <c r="U143" s="165" t="str">
        <f t="shared" si="30"/>
        <v/>
      </c>
      <c r="V143" s="82" t="str">
        <f>IF(D146="","",COUNTIF($U$44:U143,U143))</f>
        <v/>
      </c>
      <c r="W143" s="82" t="str">
        <f t="shared" si="31"/>
        <v/>
      </c>
      <c r="X143" s="82" t="str">
        <f t="shared" si="32"/>
        <v/>
      </c>
      <c r="AB143" s="82" t="str">
        <f t="shared" si="33"/>
        <v/>
      </c>
      <c r="AC143" s="82" t="str">
        <f>IF(AD143="","",COUNTIF($AD$44:AD143,AD143))</f>
        <v/>
      </c>
      <c r="AD143" s="82" t="str">
        <f>IF(AE143="","",IF(COUNTIF($AE$44:AE143,AE143)&gt;1,"",AH143))</f>
        <v/>
      </c>
      <c r="AE143" s="82" t="str">
        <f t="shared" si="34"/>
        <v/>
      </c>
      <c r="AF143" s="187" t="str">
        <f t="shared" si="35"/>
        <v/>
      </c>
      <c r="AG143" s="82" t="str">
        <f t="shared" si="36"/>
        <v/>
      </c>
      <c r="AH143" s="82" t="str">
        <f t="shared" si="37"/>
        <v/>
      </c>
      <c r="AI143" s="82" t="str">
        <f t="shared" si="38"/>
        <v/>
      </c>
      <c r="AJ143" s="82" t="str">
        <f t="shared" si="39"/>
        <v/>
      </c>
      <c r="AK143" s="82" t="str">
        <f t="shared" si="40"/>
        <v/>
      </c>
      <c r="AL143" s="82" t="str">
        <f t="shared" si="41"/>
        <v/>
      </c>
      <c r="AM143" s="82" t="str">
        <f t="shared" si="42"/>
        <v/>
      </c>
      <c r="AN143" s="216" t="str">
        <f t="shared" si="43"/>
        <v/>
      </c>
      <c r="AO143" s="216" t="str">
        <f t="shared" si="44"/>
        <v/>
      </c>
      <c r="AP143" s="216" t="str">
        <f t="shared" si="45"/>
        <v/>
      </c>
      <c r="AQ143" s="216" t="str">
        <f t="shared" si="46"/>
        <v/>
      </c>
      <c r="AR143" s="216" t="str">
        <f t="shared" si="47"/>
        <v/>
      </c>
      <c r="AS143" s="216" t="str">
        <f t="shared" si="48"/>
        <v/>
      </c>
      <c r="AT143" s="82" t="str">
        <f t="shared" si="49"/>
        <v/>
      </c>
      <c r="AU143" s="226" t="str">
        <f t="shared" si="50"/>
        <v/>
      </c>
    </row>
    <row r="144" spans="1:47" ht="22.5" customHeight="1">
      <c r="A144" s="28"/>
      <c r="B144" s="28"/>
      <c r="C144" s="48">
        <v>1</v>
      </c>
      <c r="D144" s="64" t="str">
        <f t="shared" si="51"/>
        <v/>
      </c>
      <c r="E144" s="28"/>
      <c r="F144" s="82" t="str">
        <f t="shared" si="52"/>
        <v/>
      </c>
      <c r="G144" s="28"/>
      <c r="H144" s="28"/>
      <c r="I144" s="28"/>
      <c r="J144" s="124"/>
      <c r="K144" s="28"/>
      <c r="L144" s="129">
        <f t="shared" si="53"/>
        <v>0</v>
      </c>
      <c r="M144" s="129">
        <f t="shared" si="54"/>
        <v>0</v>
      </c>
      <c r="N144" s="133">
        <f t="shared" si="55"/>
        <v>0</v>
      </c>
      <c r="O144" s="129">
        <f t="shared" si="56"/>
        <v>0</v>
      </c>
      <c r="P144" s="129">
        <f t="shared" si="57"/>
        <v>0</v>
      </c>
      <c r="Q144" s="129">
        <f t="shared" si="58"/>
        <v>0</v>
      </c>
      <c r="R144" s="124"/>
      <c r="S144" s="153"/>
      <c r="T144" s="159">
        <v>100</v>
      </c>
    </row>
    <row r="145" spans="1:44" ht="22.5" customHeight="1">
      <c r="A145" s="28"/>
      <c r="B145" s="28"/>
      <c r="C145" s="48">
        <v>1</v>
      </c>
      <c r="D145" s="64" t="str">
        <f t="shared" si="51"/>
        <v/>
      </c>
      <c r="E145" s="28"/>
      <c r="F145" s="82" t="str">
        <f t="shared" si="52"/>
        <v/>
      </c>
      <c r="G145" s="28"/>
      <c r="H145" s="28"/>
      <c r="I145" s="28"/>
      <c r="J145" s="124"/>
      <c r="K145" s="28"/>
      <c r="L145" s="129">
        <f t="shared" si="53"/>
        <v>0</v>
      </c>
      <c r="M145" s="129">
        <f t="shared" si="54"/>
        <v>0</v>
      </c>
      <c r="N145" s="133">
        <f t="shared" si="55"/>
        <v>0</v>
      </c>
      <c r="O145" s="129">
        <f t="shared" si="56"/>
        <v>0</v>
      </c>
      <c r="P145" s="129">
        <f t="shared" si="57"/>
        <v>0</v>
      </c>
      <c r="Q145" s="129">
        <f t="shared" si="58"/>
        <v>0</v>
      </c>
      <c r="R145" s="124"/>
      <c r="S145" s="153"/>
      <c r="AQ145" s="3"/>
      <c r="AR145" s="3"/>
    </row>
    <row r="146" spans="1:44" ht="22.5" customHeight="1">
      <c r="A146" s="28"/>
      <c r="B146" s="28"/>
      <c r="C146" s="48">
        <v>1</v>
      </c>
      <c r="D146" s="64" t="str">
        <f t="shared" si="51"/>
        <v/>
      </c>
      <c r="E146" s="28"/>
      <c r="F146" s="82" t="str">
        <f t="shared" si="52"/>
        <v/>
      </c>
      <c r="G146" s="28"/>
      <c r="H146" s="28"/>
      <c r="I146" s="28"/>
      <c r="J146" s="124"/>
      <c r="K146" s="28"/>
      <c r="L146" s="129">
        <f t="shared" si="53"/>
        <v>0</v>
      </c>
      <c r="M146" s="129">
        <f t="shared" si="54"/>
        <v>0</v>
      </c>
      <c r="N146" s="133">
        <f t="shared" si="55"/>
        <v>0</v>
      </c>
      <c r="O146" s="129">
        <f t="shared" si="56"/>
        <v>0</v>
      </c>
      <c r="P146" s="129">
        <f t="shared" si="57"/>
        <v>0</v>
      </c>
      <c r="Q146" s="129">
        <f t="shared" si="58"/>
        <v>0</v>
      </c>
      <c r="R146" s="124"/>
      <c r="S146" s="153"/>
      <c r="AF146" s="186" t="str" cm="1">
        <f t="array" ref="AF146">_xlfn.UNIQUE(D47:D56)</f>
        <v/>
      </c>
      <c r="AQ146" s="3"/>
      <c r="AR146" s="3"/>
    </row>
    <row r="147" spans="1:44" ht="22.5" customHeight="1">
      <c r="AF147" s="186"/>
      <c r="AQ147" s="3"/>
      <c r="AR147" s="3"/>
    </row>
    <row r="148" spans="1:44" ht="22.5" customHeight="1">
      <c r="AF148" s="186"/>
      <c r="AQ148" s="3"/>
      <c r="AR148" s="3"/>
    </row>
    <row r="149" spans="1:44" ht="22.5" customHeight="1">
      <c r="AF149" s="186"/>
      <c r="AQ149" s="3"/>
      <c r="AR149" s="3"/>
    </row>
    <row r="150" spans="1:44" ht="22.5" customHeight="1">
      <c r="AQ150" s="3"/>
      <c r="AR150" s="3"/>
    </row>
    <row r="151" spans="1:44" ht="22.5" customHeight="1">
      <c r="AQ151" s="3"/>
      <c r="AR151" s="3"/>
    </row>
    <row r="152" spans="1:44" ht="22.5" customHeight="1">
      <c r="AQ152" s="3"/>
      <c r="AR152" s="3"/>
    </row>
    <row r="153" spans="1:44" ht="22.5" customHeight="1">
      <c r="AQ153" s="3"/>
      <c r="AR153" s="3"/>
    </row>
    <row r="154" spans="1:44" ht="22.5" customHeight="1">
      <c r="AQ154" s="3"/>
      <c r="AR154" s="3"/>
    </row>
    <row r="155" spans="1:44" ht="22.5" customHeight="1">
      <c r="AQ155" s="3"/>
      <c r="AR155" s="3"/>
    </row>
    <row r="156" spans="1:44" ht="22.5" customHeight="1">
      <c r="AQ156" s="3"/>
      <c r="AR156" s="3"/>
    </row>
    <row r="157" spans="1:44" ht="22.5" customHeight="1">
      <c r="AQ157" s="3"/>
      <c r="AR157" s="3"/>
    </row>
    <row r="158" spans="1:44" ht="22.5" customHeight="1">
      <c r="AQ158" s="3"/>
      <c r="AR158" s="3"/>
    </row>
    <row r="159" spans="1:44" ht="22.5" customHeight="1">
      <c r="AQ159" s="3"/>
      <c r="AR159" s="3"/>
    </row>
    <row r="160" spans="1:44" ht="22.5" customHeight="1">
      <c r="AQ160" s="3"/>
      <c r="AR160" s="3"/>
    </row>
    <row r="161" spans="43:44" ht="22.5" customHeight="1">
      <c r="AQ161" s="3"/>
      <c r="AR161" s="3"/>
    </row>
    <row r="162" spans="43:44" ht="22.5" customHeight="1">
      <c r="AQ162" s="3"/>
      <c r="AR162" s="3"/>
    </row>
    <row r="163" spans="43:44" ht="22.5" customHeight="1">
      <c r="AQ163" s="3"/>
      <c r="AR163" s="3"/>
    </row>
    <row r="164" spans="43:44" ht="22.5" customHeight="1">
      <c r="AQ164" s="3"/>
      <c r="AR164" s="3"/>
    </row>
    <row r="165" spans="43:44" ht="22.5" customHeight="1">
      <c r="AQ165" s="3"/>
      <c r="AR165" s="3"/>
    </row>
    <row r="166" spans="43:44" ht="22.5" customHeight="1">
      <c r="AQ166" s="3"/>
      <c r="AR166" s="3"/>
    </row>
    <row r="167" spans="43:44" ht="22.5" customHeight="1">
      <c r="AQ167" s="3"/>
      <c r="AR167" s="3"/>
    </row>
    <row r="168" spans="43:44" ht="22.5" customHeight="1">
      <c r="AQ168" s="3"/>
      <c r="AR168" s="3"/>
    </row>
    <row r="169" spans="43:44" ht="22.5" customHeight="1">
      <c r="AQ169" s="3"/>
      <c r="AR169" s="3"/>
    </row>
    <row r="170" spans="43:44" ht="22.5" customHeight="1">
      <c r="AQ170" s="3"/>
      <c r="AR170" s="3"/>
    </row>
    <row r="171" spans="43:44" ht="22.5" customHeight="1">
      <c r="AQ171" s="3"/>
      <c r="AR171" s="3"/>
    </row>
    <row r="172" spans="43:44" ht="22.5" customHeight="1">
      <c r="AQ172" s="3"/>
      <c r="AR172" s="3"/>
    </row>
    <row r="173" spans="43:44" ht="22.5" customHeight="1">
      <c r="AQ173" s="3"/>
      <c r="AR173" s="3"/>
    </row>
    <row r="174" spans="43:44" ht="22.5" customHeight="1">
      <c r="AQ174" s="3"/>
      <c r="AR174" s="3"/>
    </row>
    <row r="175" spans="43:44" ht="22.5" customHeight="1">
      <c r="AQ175" s="3"/>
      <c r="AR175" s="3"/>
    </row>
    <row r="176" spans="43:44" ht="22.5" customHeight="1">
      <c r="AQ176" s="3"/>
      <c r="AR176" s="3"/>
    </row>
    <row r="177" spans="43:44" ht="22.5" customHeight="1">
      <c r="AQ177" s="3"/>
      <c r="AR177" s="3"/>
    </row>
    <row r="178" spans="43:44" ht="22.5" customHeight="1">
      <c r="AQ178" s="3"/>
      <c r="AR178" s="3"/>
    </row>
    <row r="179" spans="43:44" ht="22.5" customHeight="1">
      <c r="AQ179" s="3"/>
      <c r="AR179" s="3"/>
    </row>
    <row r="180" spans="43:44" ht="22.5" customHeight="1">
      <c r="AQ180" s="3"/>
      <c r="AR180" s="3"/>
    </row>
    <row r="181" spans="43:44" ht="22.5" customHeight="1">
      <c r="AQ181" s="3"/>
      <c r="AR181" s="3"/>
    </row>
    <row r="182" spans="43:44" ht="22.5" customHeight="1">
      <c r="AQ182" s="3"/>
      <c r="AR182" s="3"/>
    </row>
    <row r="183" spans="43:44" ht="22.5" customHeight="1">
      <c r="AQ183" s="3"/>
      <c r="AR183" s="3"/>
    </row>
    <row r="184" spans="43:44" ht="22.5" customHeight="1">
      <c r="AQ184" s="3"/>
      <c r="AR184" s="3"/>
    </row>
    <row r="185" spans="43:44" ht="22.5" customHeight="1">
      <c r="AQ185" s="3"/>
      <c r="AR185" s="3"/>
    </row>
    <row r="186" spans="43:44" ht="22.5" customHeight="1">
      <c r="AQ186" s="3"/>
      <c r="AR186" s="3"/>
    </row>
    <row r="187" spans="43:44" ht="22.5" customHeight="1">
      <c r="AQ187" s="3"/>
      <c r="AR187" s="3"/>
    </row>
    <row r="188" spans="43:44" ht="22.5" customHeight="1">
      <c r="AQ188" s="3"/>
      <c r="AR188" s="3"/>
    </row>
    <row r="189" spans="43:44" ht="22.5" customHeight="1">
      <c r="AQ189" s="3"/>
      <c r="AR189" s="3"/>
    </row>
    <row r="190" spans="43:44" ht="22.5" customHeight="1">
      <c r="AQ190" s="3"/>
      <c r="AR190" s="3"/>
    </row>
    <row r="191" spans="43:44" ht="22.5" customHeight="1">
      <c r="AQ191" s="3"/>
      <c r="AR191" s="3"/>
    </row>
    <row r="192" spans="43:44" ht="22.5" customHeight="1">
      <c r="AQ192" s="3"/>
      <c r="AR192" s="3"/>
    </row>
    <row r="193" spans="43:44" ht="22.5" customHeight="1">
      <c r="AQ193" s="3"/>
      <c r="AR193" s="3"/>
    </row>
    <row r="194" spans="43:44" ht="22.5" customHeight="1">
      <c r="AQ194" s="3"/>
      <c r="AR194" s="3"/>
    </row>
    <row r="195" spans="43:44" ht="22.5" customHeight="1">
      <c r="AQ195" s="3"/>
      <c r="AR195" s="3"/>
    </row>
    <row r="196" spans="43:44" ht="22.5" customHeight="1">
      <c r="AQ196" s="3"/>
      <c r="AR196" s="3"/>
    </row>
    <row r="197" spans="43:44" ht="22.5" customHeight="1">
      <c r="AQ197" s="3"/>
      <c r="AR197" s="3"/>
    </row>
    <row r="198" spans="43:44" ht="22.5" customHeight="1">
      <c r="AQ198" s="3"/>
      <c r="AR198" s="3"/>
    </row>
    <row r="199" spans="43:44" ht="22.5" customHeight="1">
      <c r="AQ199" s="3"/>
      <c r="AR199" s="3"/>
    </row>
    <row r="200" spans="43:44" ht="22.5" customHeight="1">
      <c r="AQ200" s="3"/>
      <c r="AR200" s="3"/>
    </row>
    <row r="201" spans="43:44" ht="22.5" customHeight="1">
      <c r="AQ201" s="3"/>
      <c r="AR201" s="3"/>
    </row>
    <row r="202" spans="43:44" ht="22.5" customHeight="1">
      <c r="AQ202" s="3"/>
      <c r="AR202" s="3"/>
    </row>
    <row r="203" spans="43:44" ht="22.5" customHeight="1">
      <c r="AQ203" s="3"/>
      <c r="AR203" s="3"/>
    </row>
    <row r="204" spans="43:44" ht="22.5" customHeight="1">
      <c r="AQ204" s="3"/>
      <c r="AR204" s="3"/>
    </row>
    <row r="205" spans="43:44" ht="22.5" customHeight="1">
      <c r="AQ205" s="3"/>
      <c r="AR205" s="3"/>
    </row>
    <row r="206" spans="43:44" ht="22.5" customHeight="1">
      <c r="AQ206" s="3"/>
      <c r="AR206" s="3"/>
    </row>
    <row r="207" spans="43:44" ht="22.5" customHeight="1">
      <c r="AQ207" s="3"/>
      <c r="AR207" s="3"/>
    </row>
    <row r="208" spans="43:44" ht="22.5" customHeight="1">
      <c r="AQ208" s="3"/>
      <c r="AR208" s="3"/>
    </row>
    <row r="209" spans="43:44" ht="22.5" customHeight="1">
      <c r="AQ209" s="3"/>
      <c r="AR209" s="3"/>
    </row>
    <row r="210" spans="43:44" ht="22.5" customHeight="1">
      <c r="AQ210" s="3"/>
      <c r="AR210" s="3"/>
    </row>
    <row r="211" spans="43:44" ht="22.5" customHeight="1">
      <c r="AQ211" s="3"/>
      <c r="AR211" s="3"/>
    </row>
    <row r="212" spans="43:44" ht="22.5" customHeight="1">
      <c r="AQ212" s="3"/>
      <c r="AR212" s="3"/>
    </row>
    <row r="213" spans="43:44" ht="22.5" customHeight="1">
      <c r="AQ213" s="3"/>
      <c r="AR213" s="3"/>
    </row>
    <row r="214" spans="43:44" ht="22.5" customHeight="1">
      <c r="AQ214" s="3"/>
    </row>
    <row r="215" spans="43:44" ht="22.5" customHeight="1">
      <c r="AQ215" s="3"/>
    </row>
    <row r="216" spans="43:44" ht="22.5" customHeight="1">
      <c r="AQ216" s="3"/>
    </row>
    <row r="217" spans="43:44" ht="22.5" customHeight="1">
      <c r="AQ217" s="3"/>
    </row>
    <row r="218" spans="43:44" ht="22.5" customHeight="1">
      <c r="AQ218" s="3"/>
    </row>
    <row r="219" spans="43:44" ht="22.5" customHeight="1">
      <c r="AQ219" s="3"/>
    </row>
    <row r="220" spans="43:44" ht="22.5" customHeight="1">
      <c r="AQ220" s="3"/>
    </row>
  </sheetData>
  <sheetProtection sheet="1" objects="1" scenarios="1"/>
  <mergeCells count="156">
    <mergeCell ref="A1:R1"/>
    <mergeCell ref="A4:F4"/>
    <mergeCell ref="G4:H4"/>
    <mergeCell ref="I4:Q4"/>
    <mergeCell ref="R4:S4"/>
    <mergeCell ref="E5:F5"/>
    <mergeCell ref="G5:H5"/>
    <mergeCell ref="I5:Q5"/>
    <mergeCell ref="E6:F6"/>
    <mergeCell ref="G6:H6"/>
    <mergeCell ref="I6:Q6"/>
    <mergeCell ref="E7:F7"/>
    <mergeCell ref="G7:H7"/>
    <mergeCell ref="E8:F8"/>
    <mergeCell ref="G8:H8"/>
    <mergeCell ref="E9:F9"/>
    <mergeCell ref="G9:H9"/>
    <mergeCell ref="E10:F10"/>
    <mergeCell ref="G10:H10"/>
    <mergeCell ref="E11:F11"/>
    <mergeCell ref="G11:H11"/>
    <mergeCell ref="AF11:AG11"/>
    <mergeCell ref="E12:F12"/>
    <mergeCell ref="G12:H12"/>
    <mergeCell ref="AF12:AG12"/>
    <mergeCell ref="E13:F13"/>
    <mergeCell ref="G13:H13"/>
    <mergeCell ref="AF13:AG13"/>
    <mergeCell ref="E14:F14"/>
    <mergeCell ref="G14:H14"/>
    <mergeCell ref="AF14:AG14"/>
    <mergeCell ref="E15:F15"/>
    <mergeCell ref="G15:H15"/>
    <mergeCell ref="AF15:AG15"/>
    <mergeCell ref="E16:F16"/>
    <mergeCell ref="G16:H16"/>
    <mergeCell ref="AF16:AG16"/>
    <mergeCell ref="E17:F17"/>
    <mergeCell ref="G17:H17"/>
    <mergeCell ref="AF17:AG17"/>
    <mergeCell ref="E18:F18"/>
    <mergeCell ref="G18:H18"/>
    <mergeCell ref="AF18:AG18"/>
    <mergeCell ref="E19:F19"/>
    <mergeCell ref="G19:H19"/>
    <mergeCell ref="E20:F20"/>
    <mergeCell ref="G20:H20"/>
    <mergeCell ref="E21:F21"/>
    <mergeCell ref="G21:H21"/>
    <mergeCell ref="E22:F22"/>
    <mergeCell ref="G22:H22"/>
    <mergeCell ref="AF22:AG22"/>
    <mergeCell ref="E23:F23"/>
    <mergeCell ref="G23:H23"/>
    <mergeCell ref="AF23:AG23"/>
    <mergeCell ref="A24:D24"/>
    <mergeCell ref="E24:F24"/>
    <mergeCell ref="AF24:AG24"/>
    <mergeCell ref="E25:F25"/>
    <mergeCell ref="AS25:AT25"/>
    <mergeCell ref="E26:F26"/>
    <mergeCell ref="AF26:AI26"/>
    <mergeCell ref="AK26:AM26"/>
    <mergeCell ref="E27:F27"/>
    <mergeCell ref="G27:H27"/>
    <mergeCell ref="I27:Q27"/>
    <mergeCell ref="AF27:AI27"/>
    <mergeCell ref="E28:F28"/>
    <mergeCell ref="I28:Q28"/>
    <mergeCell ref="E29:F29"/>
    <mergeCell ref="G29:H29"/>
    <mergeCell ref="I29:Q29"/>
    <mergeCell ref="A32:F32"/>
    <mergeCell ref="G32:H32"/>
    <mergeCell ref="I32:K32"/>
    <mergeCell ref="L32:R32"/>
    <mergeCell ref="E33:F33"/>
    <mergeCell ref="G33:H33"/>
    <mergeCell ref="E34:F34"/>
    <mergeCell ref="G34:H34"/>
    <mergeCell ref="E35:F35"/>
    <mergeCell ref="G35:H35"/>
    <mergeCell ref="I35:K35"/>
    <mergeCell ref="L35:R35"/>
    <mergeCell ref="A38:E38"/>
    <mergeCell ref="F38:R38"/>
    <mergeCell ref="A39:E39"/>
    <mergeCell ref="F39:R39"/>
    <mergeCell ref="A40:E40"/>
    <mergeCell ref="F40:R40"/>
    <mergeCell ref="A41:E41"/>
    <mergeCell ref="F41:R41"/>
    <mergeCell ref="AK41:AO41"/>
    <mergeCell ref="AT41:AU41"/>
    <mergeCell ref="A42:E42"/>
    <mergeCell ref="F42:R42"/>
    <mergeCell ref="A44:D44"/>
    <mergeCell ref="E44:F44"/>
    <mergeCell ref="I44:M44"/>
    <mergeCell ref="R44:S44"/>
    <mergeCell ref="A5:D6"/>
    <mergeCell ref="R5:S6"/>
    <mergeCell ref="I7:Q11"/>
    <mergeCell ref="I12:Q13"/>
    <mergeCell ref="A14:D17"/>
    <mergeCell ref="I14:Q17"/>
    <mergeCell ref="R14:S17"/>
    <mergeCell ref="A18:D23"/>
    <mergeCell ref="I18:Q23"/>
    <mergeCell ref="R18:S23"/>
    <mergeCell ref="I24:Q26"/>
    <mergeCell ref="R24:S29"/>
    <mergeCell ref="A25:D26"/>
    <mergeCell ref="AJ26:AJ27"/>
    <mergeCell ref="AN26:AN27"/>
    <mergeCell ref="AO26:AO27"/>
    <mergeCell ref="AP26:AP27"/>
    <mergeCell ref="AR26:AR27"/>
    <mergeCell ref="AS26:AS27"/>
    <mergeCell ref="A27:D29"/>
    <mergeCell ref="AF28:AI30"/>
    <mergeCell ref="AF31:AI33"/>
    <mergeCell ref="A33:D35"/>
    <mergeCell ref="I33:K34"/>
    <mergeCell ref="L33:R34"/>
    <mergeCell ref="AF41:AF43"/>
    <mergeCell ref="AG41:AH43"/>
    <mergeCell ref="AI41:AI43"/>
    <mergeCell ref="AJ41:AJ43"/>
    <mergeCell ref="AQ41:AQ43"/>
    <mergeCell ref="AR41:AR43"/>
    <mergeCell ref="U42:U43"/>
    <mergeCell ref="V42:V43"/>
    <mergeCell ref="W42:W43"/>
    <mergeCell ref="X42:X43"/>
    <mergeCell ref="AN42:AN43"/>
    <mergeCell ref="AO42:AO43"/>
    <mergeCell ref="AP42:AP43"/>
    <mergeCell ref="AT42:AT43"/>
    <mergeCell ref="AU42:AU43"/>
    <mergeCell ref="G44:G46"/>
    <mergeCell ref="H44:H46"/>
    <mergeCell ref="O44:O46"/>
    <mergeCell ref="P44:P46"/>
    <mergeCell ref="A45:A46"/>
    <mergeCell ref="B45:B46"/>
    <mergeCell ref="C45:C46"/>
    <mergeCell ref="D45:D46"/>
    <mergeCell ref="E45:F46"/>
    <mergeCell ref="L45:L46"/>
    <mergeCell ref="M45:M46"/>
    <mergeCell ref="N45:N46"/>
    <mergeCell ref="R45:R46"/>
    <mergeCell ref="S45:S46"/>
    <mergeCell ref="A7:D13"/>
    <mergeCell ref="R7:S13"/>
  </mergeCells>
  <phoneticPr fontId="36"/>
  <dataValidations count="7">
    <dataValidation type="list" allowBlank="1" showDropDown="0" showInputMessage="1" showErrorMessage="1" sqref="G6:H6">
      <formula1>$V$3:$V$10</formula1>
    </dataValidation>
    <dataValidation type="list" allowBlank="1" showDropDown="0" showInputMessage="1" showErrorMessage="1" sqref="G27:H27">
      <formula1>"有,無"</formula1>
    </dataValidation>
    <dataValidation type="list" allowBlank="1" showDropDown="0" showInputMessage="1" showErrorMessage="1" sqref="G20:H20">
      <formula1>"普通,総合,当座"</formula1>
    </dataValidation>
    <dataValidation operator="greaterThan" allowBlank="1" showDropDown="0" showInputMessage="1" showErrorMessage="1" sqref="A47:B87 B88:B146"/>
    <dataValidation type="list" allowBlank="1" showDropDown="0" showInputMessage="1" showErrorMessage="1" sqref="J47:J48 K47:K146 I50:J51 J52:J53 I55:J146">
      <formula1>"1"</formula1>
    </dataValidation>
    <dataValidation type="list" allowBlank="1" showDropDown="0" showInputMessage="1" showErrorMessage="1" sqref="I49:J49 I47:I48 I52:I53 I54:J54 E47:E146">
      <formula1>"1,2"</formula1>
    </dataValidation>
    <dataValidation type="list" allowBlank="1" showDropDown="0" showInputMessage="1" showErrorMessage="1" sqref="G5:H5">
      <formula1>$AR$4:$AR$11</formula1>
    </dataValidation>
  </dataValidations>
  <printOptions horizontalCentered="1"/>
  <pageMargins left="0.7" right="0.7" top="0.75" bottom="0.75" header="0.3" footer="0.3"/>
  <pageSetup paperSize="9" scale="80" fitToWidth="1" fitToHeight="1" orientation="landscape" usePrinterDefaults="1" r:id="rId1"/>
  <rowBreaks count="1" manualBreakCount="1">
    <brk id="29" max="1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入力フォーム</vt:lpstr>
      <vt:lpstr>実績報告書</vt:lpstr>
      <vt:lpstr>請求書（予防支援）</vt:lpstr>
      <vt:lpstr>請求書 （ｹｱﾏﾈｼﾞﾒﾝﾄ）</vt:lpstr>
      <vt:lpstr>入力フォーム（記入例）</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野村　洋城</dc:creator>
  <cp:lastModifiedBy>真下　亮祐</cp:lastModifiedBy>
  <cp:lastPrinted>2026-06-29T02:18:21Z</cp:lastPrinted>
  <dcterms:created xsi:type="dcterms:W3CDTF">2025-02-03T05:00:08Z</dcterms:created>
  <dcterms:modified xsi:type="dcterms:W3CDTF">2026-06-30T05:41:01Z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2026-06-30T05:41:01Z</vt:filetime>
  </property>
</Properties>
</file>